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nhs-my.sharepoint.com/personal/leanne_ianson_nhs_net/Documents/Desktop/"/>
    </mc:Choice>
  </mc:AlternateContent>
  <xr:revisionPtr revIDLastSave="1533" documentId="11_F25DC773A252ABDACC104828F99A52845ADE5906" xr6:coauthVersionLast="47" xr6:coauthVersionMax="47" xr10:uidLastSave="{8AE661C7-211D-4014-8018-466B51D3CDB3}"/>
  <workbookProtection workbookAlgorithmName="SHA-512" workbookHashValue="NhlDv7j/fa2GdDYr1mVv4OcIVjMxCivt3A4JYnmKULyas/fikJUahWW9WWwSXrviPGThHhr0eiBSLveYSwDu9A==" workbookSaltValue="jCaF+qfAYlvDPUexziAgtQ==" workbookSpinCount="100000" lockStructure="1"/>
  <bookViews>
    <workbookView xWindow="-28920" yWindow="-120" windowWidth="29040" windowHeight="15720" activeTab="1" xr2:uid="{00000000-000D-0000-FFFF-FFFF00000000}"/>
  </bookViews>
  <sheets>
    <sheet name="Guidance" sheetId="4" r:id="rId1"/>
    <sheet name="Cost &amp; Volume - Activity" sheetId="3" r:id="rId2"/>
    <sheet name="Capitated - Activity"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 i="3" l="1"/>
  <c r="AL3" i="3" s="1"/>
  <c r="AN4" i="3" l="1" a="1"/>
  <c r="AN4" i="3" s="1"/>
  <c r="AN3" i="3"/>
  <c r="CH3" i="3"/>
  <c r="CJ3" i="3" s="1"/>
  <c r="CX3" i="3"/>
  <c r="CZ3" i="3" s="1"/>
  <c r="DN3" i="3"/>
  <c r="DP3" i="3" s="1"/>
  <c r="V3" i="3"/>
  <c r="X3" i="3" s="1"/>
  <c r="BR3" i="3"/>
  <c r="BB3" i="3"/>
  <c r="F3" i="3"/>
  <c r="H3" i="3" s="1"/>
  <c r="AD3" i="3" l="1"/>
  <c r="AD5" i="3" s="1"/>
  <c r="AB3" i="3"/>
  <c r="AB5" i="3" s="1"/>
  <c r="AG3" i="3"/>
  <c r="AG5" i="3" s="1"/>
  <c r="AH3" i="3"/>
  <c r="AH5" i="3" s="1"/>
  <c r="AE3" i="3"/>
  <c r="AE5" i="3" s="1"/>
  <c r="AF3" i="3"/>
  <c r="AF5" i="3" s="1"/>
  <c r="AJ3" i="3"/>
  <c r="AJ5" i="3" s="1"/>
  <c r="AA3" i="3"/>
  <c r="AA5" i="3" s="1"/>
  <c r="Z3" i="3"/>
  <c r="Z5" i="3" s="1"/>
  <c r="AC3" i="3"/>
  <c r="AC5" i="3" s="1"/>
  <c r="AI3" i="3"/>
  <c r="AI5" i="3" s="1"/>
  <c r="DI3" i="3"/>
  <c r="DI5" i="3" s="1"/>
  <c r="DH3" i="3"/>
  <c r="DH5" i="3" s="1"/>
  <c r="DE3" i="3"/>
  <c r="DE5" i="3" s="1"/>
  <c r="DB3" i="3"/>
  <c r="DB5" i="3" s="1"/>
  <c r="DG3" i="3"/>
  <c r="DG5" i="3" s="1"/>
  <c r="DK3" i="3"/>
  <c r="DK5" i="3" s="1"/>
  <c r="DC3" i="3"/>
  <c r="DC5" i="3" s="1"/>
  <c r="DF3" i="3"/>
  <c r="DF5" i="3" s="1"/>
  <c r="DL3" i="3"/>
  <c r="DL5" i="3" s="1"/>
  <c r="DD3" i="3"/>
  <c r="DD5" i="3" s="1"/>
  <c r="DA3" i="3"/>
  <c r="DA5" i="3" s="1"/>
  <c r="DJ3" i="3"/>
  <c r="DJ5" i="3" s="1"/>
  <c r="Q3" i="3"/>
  <c r="N3" i="3"/>
  <c r="J3" i="3"/>
  <c r="S3" i="3"/>
  <c r="T3" i="3"/>
  <c r="O3" i="3"/>
  <c r="P3" i="3"/>
  <c r="L3" i="3"/>
  <c r="M3" i="3"/>
  <c r="K3" i="3"/>
  <c r="R3" i="3"/>
  <c r="DR3" i="3"/>
  <c r="DV3" i="3"/>
  <c r="DX3" i="3"/>
  <c r="DS3" i="3"/>
  <c r="DS5" i="3" s="1"/>
  <c r="DQ3" i="3"/>
  <c r="DQ5" i="3" s="1"/>
  <c r="DT3" i="3"/>
  <c r="DT5" i="3" s="1"/>
  <c r="EA3" i="3"/>
  <c r="EA5" i="3" s="1"/>
  <c r="DU3" i="3"/>
  <c r="DU5" i="3" s="1"/>
  <c r="DW3" i="3"/>
  <c r="DZ3" i="3"/>
  <c r="DY3" i="3"/>
  <c r="DY5" i="3" s="1"/>
  <c r="EB3" i="3"/>
  <c r="CR3" i="3"/>
  <c r="CR5" i="3" s="1"/>
  <c r="CQ3" i="3"/>
  <c r="CQ5" i="3" s="1"/>
  <c r="CV3" i="3"/>
  <c r="CV5" i="3" s="1"/>
  <c r="CU3" i="3"/>
  <c r="CU5" i="3" s="1"/>
  <c r="CO3" i="3"/>
  <c r="CO5" i="3" s="1"/>
  <c r="CN3" i="3"/>
  <c r="CN5" i="3" s="1"/>
  <c r="CT3" i="3"/>
  <c r="CT5" i="3" s="1"/>
  <c r="CM3" i="3"/>
  <c r="CM5" i="3" s="1"/>
  <c r="CS3" i="3"/>
  <c r="CS5" i="3" s="1"/>
  <c r="CP3" i="3"/>
  <c r="CP5" i="3" s="1"/>
  <c r="CL3" i="3"/>
  <c r="CL5" i="3" s="1"/>
  <c r="BD4" i="3" a="1"/>
  <c r="BD4" i="3" s="1"/>
  <c r="BD3" i="3"/>
  <c r="BT3" i="3"/>
  <c r="BT4" i="3" s="1" a="1"/>
  <c r="BT4" i="3" s="1"/>
  <c r="AS3" i="3"/>
  <c r="AS5" i="3" s="1"/>
  <c r="AV3" i="3"/>
  <c r="AV5" i="3" s="1"/>
  <c r="AX3" i="3"/>
  <c r="AX5" i="3" s="1"/>
  <c r="AR3" i="3"/>
  <c r="AR5" i="3" s="1"/>
  <c r="AW3" i="3"/>
  <c r="AW5" i="3" s="1"/>
  <c r="AP3" i="3"/>
  <c r="AP5" i="3" s="1"/>
  <c r="AY3" i="3"/>
  <c r="AY5" i="3" s="1"/>
  <c r="AQ3" i="3"/>
  <c r="AQ5" i="3" s="1"/>
  <c r="AT3" i="3"/>
  <c r="AT5" i="3" s="1"/>
  <c r="AU3" i="3"/>
  <c r="AU5" i="3" s="1"/>
  <c r="AZ3" i="3"/>
  <c r="AZ5" i="3" s="1"/>
  <c r="DX5" i="3"/>
  <c r="DR5" i="3"/>
  <c r="DZ5" i="3"/>
  <c r="DV5" i="3"/>
  <c r="DW5" i="3"/>
  <c r="EB5" i="3"/>
  <c r="CZ4" i="3" a="1"/>
  <c r="CZ4" i="3" s="1"/>
  <c r="DP4" i="3" a="1"/>
  <c r="DP4" i="3" s="1"/>
  <c r="X4" i="3" a="1"/>
  <c r="X4" i="3" s="1"/>
  <c r="CJ4" i="3" a="1"/>
  <c r="CJ4" i="3" s="1"/>
  <c r="CA3" i="3" l="1"/>
  <c r="CA5" i="3" s="1"/>
  <c r="BY3" i="3"/>
  <c r="BY5" i="3" s="1"/>
  <c r="CC3" i="3"/>
  <c r="CC5" i="3" s="1"/>
  <c r="CB3" i="3"/>
  <c r="CB5" i="3" s="1"/>
  <c r="CF3" i="3"/>
  <c r="CF5" i="3" s="1"/>
  <c r="CD3" i="3"/>
  <c r="CD5" i="3" s="1"/>
  <c r="BV3" i="3"/>
  <c r="BV5" i="3" s="1"/>
  <c r="CE3" i="3"/>
  <c r="CE5" i="3" s="1"/>
  <c r="BW3" i="3"/>
  <c r="BW5" i="3" s="1"/>
  <c r="BZ3" i="3"/>
  <c r="BZ5" i="3" s="1"/>
  <c r="BX3" i="3"/>
  <c r="BX5" i="3" s="1"/>
  <c r="BN3" i="3"/>
  <c r="BN5" i="3" s="1"/>
  <c r="BK3" i="3"/>
  <c r="BK5" i="3" s="1"/>
  <c r="BL3" i="3"/>
  <c r="BL5" i="3" s="1"/>
  <c r="BM3" i="3"/>
  <c r="BM5" i="3" s="1"/>
  <c r="BF3" i="3"/>
  <c r="BF5" i="3" s="1"/>
  <c r="BP3" i="3"/>
  <c r="BP5" i="3" s="1"/>
  <c r="BO3" i="3"/>
  <c r="BO5" i="3" s="1"/>
  <c r="BG3" i="3"/>
  <c r="BG5" i="3" s="1"/>
  <c r="BJ3" i="3"/>
  <c r="BJ5" i="3" s="1"/>
  <c r="BH3" i="3"/>
  <c r="BH5" i="3" s="1"/>
  <c r="BI3" i="3"/>
  <c r="BI5" i="3" s="1"/>
  <c r="D3" i="2"/>
  <c r="AL3" i="2" l="1"/>
  <c r="AN3" i="2" s="1"/>
  <c r="BB3" i="2"/>
  <c r="BD3" i="2" s="1"/>
  <c r="BR3" i="2"/>
  <c r="BT3" i="2" s="1"/>
  <c r="V3" i="2"/>
  <c r="X3" i="2" s="1"/>
  <c r="X4" i="2" s="1" a="1"/>
  <c r="X4" i="2" s="1"/>
  <c r="F3" i="2"/>
  <c r="H3" i="2" s="1"/>
  <c r="AZ3" i="2" l="1"/>
  <c r="AZ5" i="2" s="1"/>
  <c r="AX3" i="2"/>
  <c r="AX5" i="2" s="1"/>
  <c r="AN4" i="2" a="1"/>
  <c r="AN4" i="2" s="1"/>
  <c r="AQ3" i="2"/>
  <c r="AQ5" i="2" s="1"/>
  <c r="AU3" i="2"/>
  <c r="AU5" i="2" s="1"/>
  <c r="AY3" i="2"/>
  <c r="AY5" i="2" s="1"/>
  <c r="AV3" i="2"/>
  <c r="AV5" i="2" s="1"/>
  <c r="AP3" i="2"/>
  <c r="AP5" i="2" s="1"/>
  <c r="AS3" i="2"/>
  <c r="AS5" i="2" s="1"/>
  <c r="AR3" i="2"/>
  <c r="AR5" i="2" s="1"/>
  <c r="AT3" i="2"/>
  <c r="AT5" i="2" s="1"/>
  <c r="AW3" i="2"/>
  <c r="AW5" i="2" s="1"/>
  <c r="BO3" i="2"/>
  <c r="BO5" i="2" s="1"/>
  <c r="BH3" i="2"/>
  <c r="BH5" i="2" s="1"/>
  <c r="BN3" i="2"/>
  <c r="BN5" i="2" s="1"/>
  <c r="BP3" i="2"/>
  <c r="BP5" i="2" s="1"/>
  <c r="BG3" i="2"/>
  <c r="BG5" i="2" s="1"/>
  <c r="BI3" i="2"/>
  <c r="BI5" i="2" s="1"/>
  <c r="BJ3" i="2"/>
  <c r="BJ5" i="2" s="1"/>
  <c r="BM3" i="2"/>
  <c r="BM5" i="2" s="1"/>
  <c r="BK3" i="2"/>
  <c r="BK5" i="2" s="1"/>
  <c r="BL3" i="2"/>
  <c r="BL5" i="2" s="1"/>
  <c r="BF3" i="2"/>
  <c r="BF5" i="2" s="1"/>
  <c r="J3" i="2"/>
  <c r="J5" i="2" s="1"/>
  <c r="Q3" i="2"/>
  <c r="Q5" i="2" s="1"/>
  <c r="P3" i="2"/>
  <c r="M3" i="2"/>
  <c r="M5" i="2" s="1"/>
  <c r="T3" i="2"/>
  <c r="T5" i="2" s="1"/>
  <c r="L3" i="2"/>
  <c r="L5" i="2" s="1"/>
  <c r="H4" i="2" a="1"/>
  <c r="H4" i="2" s="1"/>
  <c r="O3" i="2"/>
  <c r="O5" i="2" s="1"/>
  <c r="N3" i="2"/>
  <c r="N5" i="2" s="1"/>
  <c r="S3" i="2"/>
  <c r="S5" i="2" s="1"/>
  <c r="K3" i="2"/>
  <c r="K5" i="2" s="1"/>
  <c r="R3" i="2"/>
  <c r="R5" i="2" s="1"/>
  <c r="AJ3" i="2"/>
  <c r="AJ5" i="2" s="1"/>
  <c r="AG3" i="2"/>
  <c r="AG5" i="2" s="1"/>
  <c r="Z3" i="2"/>
  <c r="Z5" i="2" s="1"/>
  <c r="AH3" i="2"/>
  <c r="AH5" i="2" s="1"/>
  <c r="AA3" i="2"/>
  <c r="AA5" i="2" s="1"/>
  <c r="AC3" i="2"/>
  <c r="AC5" i="2" s="1"/>
  <c r="AI3" i="2"/>
  <c r="AI5" i="2" s="1"/>
  <c r="AD3" i="2"/>
  <c r="AD5" i="2" s="1"/>
  <c r="AB3" i="2"/>
  <c r="AB5" i="2" s="1"/>
  <c r="AE3" i="2"/>
  <c r="AE5" i="2" s="1"/>
  <c r="AF3" i="2"/>
  <c r="AF5" i="2" s="1"/>
  <c r="CF3" i="2"/>
  <c r="CF5" i="2" s="1"/>
  <c r="CA3" i="2"/>
  <c r="CA5" i="2" s="1"/>
  <c r="BT4" i="2" a="1"/>
  <c r="BT4" i="2" s="1"/>
  <c r="CB3" i="2"/>
  <c r="CB5" i="2" s="1"/>
  <c r="CC3" i="2"/>
  <c r="CC5" i="2" s="1"/>
  <c r="CE3" i="2"/>
  <c r="CE5" i="2" s="1"/>
  <c r="BZ3" i="2"/>
  <c r="BZ5" i="2" s="1"/>
  <c r="BV3" i="2"/>
  <c r="BV5" i="2" s="1"/>
  <c r="CD3" i="2"/>
  <c r="CD5" i="2" s="1"/>
  <c r="BW3" i="2"/>
  <c r="BW5" i="2" s="1"/>
  <c r="BY3" i="2"/>
  <c r="BY5" i="2" s="1"/>
  <c r="BX3" i="2"/>
  <c r="BX5" i="2" s="1"/>
  <c r="O5" i="3"/>
  <c r="J5" i="3"/>
  <c r="N5" i="3"/>
  <c r="R5" i="3"/>
  <c r="L5" i="3"/>
  <c r="P5" i="3"/>
  <c r="K5" i="3"/>
  <c r="T5" i="3"/>
  <c r="S5" i="3"/>
  <c r="M5" i="3"/>
  <c r="Q5" i="3"/>
  <c r="H4" i="3" a="1"/>
  <c r="H4" i="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<sst xmlns="http://schemas.openxmlformats.org/spreadsheetml/2006/main" count="236" uniqueCount="39">
  <si>
    <r>
      <rPr>
        <b/>
        <sz val="11"/>
        <color theme="1"/>
        <rFont val="Calibri"/>
        <family val="2"/>
        <scheme val="minor"/>
      </rPr>
      <t>How Planned Activity is Calculated</t>
    </r>
    <r>
      <rPr>
        <sz val="11"/>
        <color theme="1"/>
        <rFont val="Calibri"/>
        <family val="2"/>
        <scheme val="minor"/>
      </rPr>
      <t xml:space="preserve">
Planned activity is derived from:
Percentage of your practice’s weighted population as a proportion of the LES budget.
This figure is divided by the unit cost for each LES to generate planned activity numbers.
This is the divided this across 11 or 12 months, depending on contract length.
</t>
    </r>
  </si>
  <si>
    <r>
      <rPr>
        <b/>
        <sz val="11"/>
        <color theme="1"/>
        <rFont val="Calibri"/>
        <family val="2"/>
        <scheme val="minor"/>
      </rPr>
      <t>Important Notes</t>
    </r>
    <r>
      <rPr>
        <sz val="11"/>
        <color theme="1"/>
        <rFont val="Calibri"/>
        <family val="2"/>
        <scheme val="minor"/>
      </rPr>
      <t xml:space="preserve">
These figures represent expected/planned delivery, not targets.
Only the LTC LES has a set target.
Some LESs are not included in this calculator because they are not appropriate for this type of breakdown (e.g., Care Homes LES).
</t>
    </r>
    <r>
      <rPr>
        <b/>
        <sz val="11"/>
        <color theme="1"/>
        <rFont val="Calibri"/>
        <family val="2"/>
        <scheme val="minor"/>
      </rPr>
      <t>Please be aware that there may always be a small variance in the activity data due to rounding from percentage-based calculations.</t>
    </r>
    <r>
      <rPr>
        <sz val="11"/>
        <color theme="1"/>
        <rFont val="Calibri"/>
        <family val="2"/>
        <scheme val="minor"/>
      </rPr>
      <t xml:space="preserve">
</t>
    </r>
  </si>
  <si>
    <t>Post Bariatric Monitoring - 11 Months</t>
  </si>
  <si>
    <t>Dementia - 11 Months</t>
  </si>
  <si>
    <t>Complex Injections - 11 Months</t>
  </si>
  <si>
    <t>Diabetes - 11 Months</t>
  </si>
  <si>
    <t>Ring Pessary - 11 Months</t>
  </si>
  <si>
    <t>Spiro &amp; Feno - 11 Months</t>
  </si>
  <si>
    <t>Vasectomy procedure - 12 months</t>
  </si>
  <si>
    <t>Vasectomy pre op counselling - 12 months</t>
  </si>
  <si>
    <t>Total weighted population for LSC</t>
  </si>
  <si>
    <t>% of weighted population utilised</t>
  </si>
  <si>
    <t>Total Budget</t>
  </si>
  <si>
    <t>Amount of budget allocated to practice</t>
  </si>
  <si>
    <t>Unit cost</t>
  </si>
  <si>
    <t xml:space="preserve">Total year planned activity </t>
  </si>
  <si>
    <t>M01</t>
  </si>
  <si>
    <t>M02</t>
  </si>
  <si>
    <t>M03</t>
  </si>
  <si>
    <t>M04</t>
  </si>
  <si>
    <t>M05</t>
  </si>
  <si>
    <t>M06</t>
  </si>
  <si>
    <t>M07</t>
  </si>
  <si>
    <t>M08</t>
  </si>
  <si>
    <t>M09</t>
  </si>
  <si>
    <t>M10</t>
  </si>
  <si>
    <t>M11</t>
  </si>
  <si>
    <t>M12</t>
  </si>
  <si>
    <t>Please enter your practice’s weighted population into the next cell to calculate activity</t>
  </si>
  <si>
    <t>Use this row to enter your practice’s monthly performance data from the BI spreadsheet available on the intranet. This will allow you to compare your current performance with planned activity for each month and across the year</t>
  </si>
  <si>
    <t>This row shows the percentage of planned activity achieved based on your practice’s actual delivered activity.</t>
  </si>
  <si>
    <t>Phlebotomy - 11 Months</t>
  </si>
  <si>
    <t>ECGS - 11 Months</t>
  </si>
  <si>
    <t>PSA Testing - 11 Months</t>
  </si>
  <si>
    <t>Simple Wound Care - 11 Months</t>
  </si>
  <si>
    <t>Simple Injections - 11 Months</t>
  </si>
  <si>
    <r>
      <rPr>
        <b/>
        <sz val="11"/>
        <color theme="1"/>
        <rFont val="Calibri"/>
        <family val="2"/>
        <scheme val="minor"/>
      </rPr>
      <t>How to Use the Spreadsheet</t>
    </r>
    <r>
      <rPr>
        <sz val="11"/>
        <color theme="1"/>
        <rFont val="Calibri"/>
        <family val="2"/>
        <scheme val="minor"/>
      </rPr>
      <t xml:space="preserve">
Cell B3: Enter your practice’s weighted population (previously shared; available on your LTC LES targets spreadsheet) on each tab (Cost &amp; Volume - Activity and Capitated Activity.
The spreadsheet will then:
Calculate total planned activity for the year for each LES.
Divide the activity across 11 or 12 months, depending on contract length.
Row 4: Input your performance data from the BI spreadsheet (available on the intranet).
To access monthly breakdowns, go to each LES tab on the BI spreadsheet and click the “+” expanders at the top to show the monthly breakdown.
Row 5: Displays the percentage of planned activity achieved based on actual delivered activity when the actual delivered activity is entered.
Below each total planned activity for the year, you will see a percentage once you enter your actual delivered activity.
This percentage reflects your achievement against the annual planned activity, not just monthly performance.
It measures progress to date across the whole year, as monthly figures can fluctuate.
This approach ensures achievement is assessed in the context of the full contract period rather than isolated monthly variations.
</t>
    </r>
  </si>
  <si>
    <r>
      <t xml:space="preserve">LES Activity Calculator - Guidance
</t>
    </r>
    <r>
      <rPr>
        <i/>
        <sz val="10"/>
        <color theme="1"/>
        <rFont val="Calibri"/>
        <family val="2"/>
        <scheme val="minor"/>
      </rPr>
      <t xml:space="preserve">This tool is not a target-setting mechanism. It is designed to help you identify how your current actual activity compares to planned/expected activity. </t>
    </r>
  </si>
  <si>
    <r>
      <rPr>
        <b/>
        <sz val="11"/>
        <color theme="1"/>
        <rFont val="Calibri"/>
        <family val="2"/>
        <scheme val="minor"/>
      </rPr>
      <t>Purpose</t>
    </r>
    <r>
      <rPr>
        <sz val="11"/>
        <color theme="1"/>
        <rFont val="Calibri"/>
        <family val="2"/>
        <scheme val="minor"/>
      </rPr>
      <t xml:space="preserve">
This calculator helps practices:
Compare current progress against planned activity.
Identify areas where additional focus may be needed.
These figures represent expected/planned delivery, not targets.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</si>
</sst>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12" x14ac:knownFonts="1">
    <font>
      <sz val="11"/>
      <color theme="1"/>
      <name val="Calibri"/>
      <family val="2"/>
      <scheme val="minor"/>
    </font>
    <font>
      <sz val="11"/>
      <color theme="1"/>
      <name val="Calibri"/>
      <family val="2"/>
      <scheme val="minor"/>
    </font>
    <font>
      <sz val="8"/>
      <name val="Calibri"/>
      <family val="2"/>
      <scheme val="minor"/>
    </font>
    <font>
      <sz val="10"/>
      <color rgb="FF000000"/>
      <name val="Arial"/>
      <family val="2"/>
    </font>
    <font>
      <b/>
      <sz val="10"/>
      <color rgb="FF000000"/>
      <name val="Arial"/>
      <family val="2"/>
    </font>
    <font>
      <sz val="11"/>
      <color rgb="FFFF0000"/>
      <name val="Calibri"/>
      <family val="2"/>
      <scheme val="minor"/>
    </font>
    <font>
      <sz val="10"/>
      <name val="Arial"/>
      <family val="2"/>
    </font>
    <font>
      <i/>
      <sz val="11"/>
      <color theme="1"/>
      <name val="Calibri"/>
      <family val="2"/>
      <scheme val="minor"/>
    </font>
    <font>
      <b/>
      <sz val="11"/>
      <color theme="1"/>
      <name val="Calibri"/>
      <family val="2"/>
      <scheme val="minor"/>
    </font>
    <font>
      <i/>
      <sz val="10"/>
      <color theme="1"/>
      <name val="Calibri"/>
      <family val="2"/>
      <scheme val="minor"/>
    </font>
    <font>
      <u/>
      <sz val="11"/>
      <color theme="10"/>
      <name val="Calibri"/>
      <family val="2"/>
      <scheme val="minor"/>
    </font>
    <font>
      <sz val="11"/>
      <name val="Calibri"/>
      <family val="2"/>
      <scheme val="minor"/>
    </font>
  </fonts>
  <fills count="19">
    <fill>
      <patternFill patternType="none"/>
    </fill>
    <fill>
      <patternFill patternType="gray125"/>
    </fill>
    <fill>
      <patternFill patternType="solid">
        <fgColor theme="0" tint="-0.14999847407452621"/>
        <bgColor indexed="64"/>
      </patternFill>
    </fill>
    <fill>
      <patternFill patternType="solid">
        <fgColor theme="0" tint="-0.14999847407452621"/>
        <bgColor rgb="FFADD8E6"/>
      </patternFill>
    </fill>
    <fill>
      <patternFill patternType="solid">
        <fgColor theme="7" tint="0.79998168889431442"/>
        <bgColor rgb="FFADD8E6"/>
      </patternFill>
    </fill>
    <fill>
      <patternFill patternType="solid">
        <fgColor theme="8" tint="0.79998168889431442"/>
        <bgColor rgb="FFADD8E6"/>
      </patternFill>
    </fill>
    <fill>
      <patternFill patternType="solid">
        <fgColor theme="7" tint="0.59999389629810485"/>
        <bgColor rgb="FFADD8E6"/>
      </patternFill>
    </fill>
    <fill>
      <patternFill patternType="solid">
        <fgColor theme="7" tint="0.39997558519241921"/>
        <bgColor rgb="FFADD8E6"/>
      </patternFill>
    </fill>
    <fill>
      <patternFill patternType="solid">
        <fgColor theme="5" tint="0.79998168889431442"/>
        <bgColor rgb="FFADD8E6"/>
      </patternFill>
    </fill>
    <fill>
      <patternFill patternType="solid">
        <fgColor theme="5" tint="0.59999389629810485"/>
        <bgColor rgb="FFADD8E6"/>
      </patternFill>
    </fill>
    <fill>
      <patternFill patternType="solid">
        <fgColor theme="5" tint="0.39997558519241921"/>
        <bgColor rgb="FFADD8E6"/>
      </patternFill>
    </fill>
    <fill>
      <patternFill patternType="solid">
        <fgColor theme="8" tint="0.39997558519241921"/>
        <bgColor rgb="FFADD8E6"/>
      </patternFill>
    </fill>
    <fill>
      <patternFill patternType="solid">
        <fgColor theme="8" tint="0.59999389629810485"/>
        <bgColor rgb="FFADD8E6"/>
      </patternFill>
    </fill>
    <fill>
      <patternFill patternType="solid">
        <fgColor theme="9" tint="0.39997558519241921"/>
        <bgColor rgb="FFADD8E6"/>
      </patternFill>
    </fill>
    <fill>
      <patternFill patternType="solid">
        <fgColor theme="9" tint="0.59999389629810485"/>
        <bgColor rgb="FFADD8E6"/>
      </patternFill>
    </fill>
    <fill>
      <patternFill patternType="solid">
        <fgColor theme="9" tint="0.79998168889431442"/>
        <bgColor rgb="FFADD8E6"/>
      </patternFill>
    </fill>
    <fill>
      <patternFill patternType="solid">
        <fgColor theme="0"/>
        <bgColor indexed="64"/>
      </patternFill>
    </fill>
    <fill>
      <patternFill patternType="solid">
        <fgColor theme="9" tint="0.39997558519241921"/>
        <bgColor indexed="64"/>
      </patternFill>
    </fill>
    <fill>
      <patternFill patternType="solid">
        <fgColor theme="8" tint="0.79998168889431442"/>
        <bgColor indexed="64"/>
      </patternFill>
    </fill>
  </fills>
  <borders count="47">
    <border>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0" fontId="10" fillId="0" borderId="0" applyNumberFormat="0" applyFill="0" applyBorder="0" applyAlignment="0" applyProtection="0"/>
  </cellStyleXfs>
  <cellXfs count="122">
    <xf numFmtId="0" fontId="0" fillId="0" borderId="0" xfId="0"/>
    <xf numFmtId="0" fontId="0" fillId="0" borderId="0" xfId="0" applyAlignment="1">
      <alignment horizontal="center"/>
    </xf>
    <xf numFmtId="0" fontId="0" fillId="0" borderId="0" xfId="0" applyAlignment="1">
      <alignment horizontal="center" vertical="center"/>
    </xf>
    <xf numFmtId="0" fontId="3" fillId="8" borderId="10" xfId="0" applyFont="1" applyFill="1" applyBorder="1" applyAlignment="1">
      <alignment horizontal="center" vertical="center" wrapText="1" readingOrder="1"/>
    </xf>
    <xf numFmtId="0" fontId="3" fillId="3" borderId="3" xfId="0" applyFont="1" applyFill="1" applyBorder="1" applyAlignment="1">
      <alignment horizontal="center" vertical="center" wrapText="1" readingOrder="1"/>
    </xf>
    <xf numFmtId="0" fontId="6" fillId="8" borderId="11" xfId="0" applyFont="1" applyFill="1" applyBorder="1" applyAlignment="1">
      <alignment horizontal="center" vertical="center" wrapText="1" readingOrder="1"/>
    </xf>
    <xf numFmtId="0" fontId="3" fillId="3" borderId="21" xfId="0" applyFont="1" applyFill="1" applyBorder="1" applyAlignment="1">
      <alignment horizontal="center" vertical="center" wrapText="1" readingOrder="1"/>
    </xf>
    <xf numFmtId="0" fontId="4" fillId="9" borderId="4" xfId="0" applyFont="1" applyFill="1" applyBorder="1" applyAlignment="1">
      <alignment horizontal="center" vertical="center" wrapText="1" readingOrder="1"/>
    </xf>
    <xf numFmtId="0" fontId="0" fillId="0" borderId="5" xfId="0" applyBorder="1"/>
    <xf numFmtId="0" fontId="3" fillId="3" borderId="12" xfId="0" applyFont="1" applyFill="1" applyBorder="1" applyAlignment="1">
      <alignment horizontal="center" vertical="center" wrapText="1" readingOrder="1"/>
    </xf>
    <xf numFmtId="1" fontId="4" fillId="17" borderId="31" xfId="0" applyNumberFormat="1" applyFont="1" applyFill="1" applyBorder="1" applyAlignment="1">
      <alignment horizontal="center" vertical="center" wrapText="1" readingOrder="1"/>
    </xf>
    <xf numFmtId="0" fontId="5" fillId="0" borderId="0" xfId="0" applyFont="1" applyAlignment="1">
      <alignment horizontal="center" vertical="center" wrapText="1"/>
    </xf>
    <xf numFmtId="1" fontId="0" fillId="0" borderId="1" xfId="0" applyNumberFormat="1" applyBorder="1" applyAlignment="1">
      <alignment horizontal="center" vertical="center"/>
    </xf>
    <xf numFmtId="6" fontId="0" fillId="0" borderId="5" xfId="0" applyNumberFormat="1" applyBorder="1" applyAlignment="1">
      <alignment horizontal="center" vertical="center"/>
    </xf>
    <xf numFmtId="8" fontId="0" fillId="0" borderId="5" xfId="0" applyNumberFormat="1" applyBorder="1" applyAlignment="1">
      <alignment horizontal="center" vertical="center"/>
    </xf>
    <xf numFmtId="8" fontId="0" fillId="0" borderId="16" xfId="0" applyNumberFormat="1" applyBorder="1" applyAlignment="1">
      <alignment horizontal="center" vertical="center"/>
    </xf>
    <xf numFmtId="1" fontId="0" fillId="0" borderId="29" xfId="0" applyNumberFormat="1" applyBorder="1" applyAlignment="1">
      <alignment horizontal="center" vertical="center"/>
    </xf>
    <xf numFmtId="1" fontId="0" fillId="2" borderId="26" xfId="0" applyNumberFormat="1" applyFill="1" applyBorder="1" applyAlignment="1">
      <alignment horizontal="center" vertical="center"/>
    </xf>
    <xf numFmtId="1" fontId="0" fillId="0" borderId="24" xfId="0" applyNumberFormat="1" applyBorder="1" applyAlignment="1">
      <alignment horizontal="center" vertical="center"/>
    </xf>
    <xf numFmtId="0" fontId="0" fillId="0" borderId="5" xfId="0" applyBorder="1" applyAlignment="1">
      <alignment horizontal="center" vertical="center"/>
    </xf>
    <xf numFmtId="0" fontId="0" fillId="0" borderId="16" xfId="0" applyBorder="1" applyAlignment="1">
      <alignment horizontal="center" vertical="center"/>
    </xf>
    <xf numFmtId="0" fontId="0" fillId="0" borderId="16" xfId="0" applyBorder="1"/>
    <xf numFmtId="0" fontId="0" fillId="0" borderId="8" xfId="0" applyBorder="1"/>
    <xf numFmtId="0" fontId="6" fillId="8" borderId="10" xfId="0" applyFont="1" applyFill="1" applyBorder="1" applyAlignment="1">
      <alignment horizontal="center" vertical="center" wrapText="1" readingOrder="1"/>
    </xf>
    <xf numFmtId="0" fontId="6" fillId="8" borderId="12" xfId="0" applyFont="1" applyFill="1" applyBorder="1" applyAlignment="1">
      <alignment horizontal="center" vertical="center" wrapText="1" readingOrder="1"/>
    </xf>
    <xf numFmtId="0" fontId="0" fillId="0" borderId="27" xfId="0" applyBorder="1" applyAlignment="1">
      <alignment horizontal="center" vertical="center"/>
    </xf>
    <xf numFmtId="0" fontId="0" fillId="0" borderId="28" xfId="0" applyBorder="1"/>
    <xf numFmtId="0" fontId="0" fillId="2" borderId="27" xfId="0" applyFill="1" applyBorder="1" applyAlignment="1">
      <alignment horizontal="center" vertical="center"/>
    </xf>
    <xf numFmtId="0" fontId="0" fillId="2" borderId="28" xfId="0" applyFill="1" applyBorder="1"/>
    <xf numFmtId="0" fontId="3" fillId="3" borderId="32" xfId="0" applyFont="1" applyFill="1" applyBorder="1" applyAlignment="1">
      <alignment horizontal="center" vertical="center" wrapText="1" readingOrder="1"/>
    </xf>
    <xf numFmtId="6" fontId="0" fillId="0" borderId="27" xfId="0" applyNumberFormat="1" applyBorder="1" applyAlignment="1">
      <alignment horizontal="center" vertical="center"/>
    </xf>
    <xf numFmtId="0" fontId="0" fillId="0" borderId="27" xfId="0" applyBorder="1"/>
    <xf numFmtId="0" fontId="3" fillId="3" borderId="5" xfId="0" applyFont="1" applyFill="1" applyBorder="1" applyAlignment="1">
      <alignment horizontal="center" vertical="center" wrapText="1" readingOrder="1"/>
    </xf>
    <xf numFmtId="0" fontId="3" fillId="3" borderId="15" xfId="0" applyFont="1" applyFill="1" applyBorder="1" applyAlignment="1">
      <alignment horizontal="center" vertical="center" wrapText="1" readingOrder="1"/>
    </xf>
    <xf numFmtId="0" fontId="3" fillId="3" borderId="16" xfId="0" applyFont="1" applyFill="1" applyBorder="1" applyAlignment="1">
      <alignment horizontal="center" vertical="center" wrapText="1" readingOrder="1"/>
    </xf>
    <xf numFmtId="0" fontId="6" fillId="15" borderId="10" xfId="0" applyFont="1" applyFill="1" applyBorder="1" applyAlignment="1">
      <alignment horizontal="center" vertical="center" wrapText="1" readingOrder="1"/>
    </xf>
    <xf numFmtId="0" fontId="6" fillId="15" borderId="11" xfId="0" applyFont="1" applyFill="1" applyBorder="1" applyAlignment="1">
      <alignment horizontal="center" vertical="center" wrapText="1" readingOrder="1"/>
    </xf>
    <xf numFmtId="0" fontId="0" fillId="0" borderId="18" xfId="0" applyBorder="1"/>
    <xf numFmtId="0" fontId="6" fillId="15" borderId="12" xfId="0" applyFont="1" applyFill="1" applyBorder="1" applyAlignment="1">
      <alignment horizontal="center" vertical="center" wrapText="1" readingOrder="1"/>
    </xf>
    <xf numFmtId="0" fontId="4" fillId="14" borderId="4" xfId="0" applyFont="1" applyFill="1" applyBorder="1" applyAlignment="1">
      <alignment horizontal="center" vertical="center" wrapText="1" readingOrder="1"/>
    </xf>
    <xf numFmtId="0" fontId="3" fillId="3" borderId="27" xfId="0" applyFont="1" applyFill="1" applyBorder="1" applyAlignment="1">
      <alignment horizontal="center" vertical="center" wrapText="1" readingOrder="1"/>
    </xf>
    <xf numFmtId="1" fontId="0" fillId="16" borderId="1" xfId="0" applyNumberFormat="1" applyFill="1" applyBorder="1" applyAlignment="1">
      <alignment horizontal="center" vertical="center"/>
    </xf>
    <xf numFmtId="0" fontId="6" fillId="5" borderId="10" xfId="0" applyFont="1" applyFill="1" applyBorder="1" applyAlignment="1">
      <alignment horizontal="center" vertical="center" wrapText="1" readingOrder="1"/>
    </xf>
    <xf numFmtId="0" fontId="6" fillId="5" borderId="11" xfId="0" applyFont="1" applyFill="1" applyBorder="1" applyAlignment="1">
      <alignment horizontal="center" vertical="center" wrapText="1" readingOrder="1"/>
    </xf>
    <xf numFmtId="0" fontId="6" fillId="5" borderId="12" xfId="0" applyFont="1" applyFill="1" applyBorder="1" applyAlignment="1">
      <alignment horizontal="center" vertical="center" wrapText="1" readingOrder="1"/>
    </xf>
    <xf numFmtId="0" fontId="4" fillId="12" borderId="4" xfId="0" applyFont="1" applyFill="1" applyBorder="1" applyAlignment="1">
      <alignment horizontal="center" vertical="center" wrapText="1" readingOrder="1"/>
    </xf>
    <xf numFmtId="0" fontId="3" fillId="3" borderId="1" xfId="0" applyFont="1" applyFill="1" applyBorder="1" applyAlignment="1">
      <alignment horizontal="center" vertical="center" wrapText="1" readingOrder="1"/>
    </xf>
    <xf numFmtId="0" fontId="3" fillId="3" borderId="2" xfId="0" applyFont="1" applyFill="1" applyBorder="1" applyAlignment="1">
      <alignment horizontal="center" vertical="center" wrapText="1" readingOrder="1"/>
    </xf>
    <xf numFmtId="0" fontId="6" fillId="4" borderId="10" xfId="0" applyFont="1" applyFill="1" applyBorder="1" applyAlignment="1">
      <alignment horizontal="center" vertical="center" wrapText="1" readingOrder="1"/>
    </xf>
    <xf numFmtId="0" fontId="6" fillId="4" borderId="11" xfId="0" applyFont="1" applyFill="1" applyBorder="1" applyAlignment="1">
      <alignment horizontal="center" vertical="center" wrapText="1" readingOrder="1"/>
    </xf>
    <xf numFmtId="0" fontId="6" fillId="4" borderId="12" xfId="0" applyFont="1" applyFill="1" applyBorder="1" applyAlignment="1">
      <alignment horizontal="center" vertical="center" wrapText="1" readingOrder="1"/>
    </xf>
    <xf numFmtId="0" fontId="4" fillId="6" borderId="4" xfId="0" applyFont="1" applyFill="1" applyBorder="1" applyAlignment="1">
      <alignment horizontal="center" vertical="center" wrapText="1" readingOrder="1"/>
    </xf>
    <xf numFmtId="0" fontId="3" fillId="3" borderId="20" xfId="0" applyFont="1" applyFill="1" applyBorder="1" applyAlignment="1">
      <alignment horizontal="center" vertical="center" wrapText="1" readingOrder="1"/>
    </xf>
    <xf numFmtId="0" fontId="3" fillId="3" borderId="26" xfId="0" applyFont="1" applyFill="1" applyBorder="1" applyAlignment="1">
      <alignment horizontal="center" vertical="center" wrapText="1" readingOrder="1"/>
    </xf>
    <xf numFmtId="9" fontId="0" fillId="0" borderId="8" xfId="1" applyFont="1" applyBorder="1" applyAlignment="1">
      <alignment horizontal="center" vertical="center"/>
    </xf>
    <xf numFmtId="9" fontId="0" fillId="0" borderId="23" xfId="1" applyFont="1" applyBorder="1" applyAlignment="1">
      <alignment horizontal="center" vertical="center"/>
    </xf>
    <xf numFmtId="0" fontId="3" fillId="8" borderId="11" xfId="0" applyFont="1" applyFill="1" applyBorder="1" applyAlignment="1">
      <alignment horizontal="center" vertical="center" wrapText="1" readingOrder="1"/>
    </xf>
    <xf numFmtId="0" fontId="3" fillId="8" borderId="12" xfId="0" applyFont="1" applyFill="1" applyBorder="1" applyAlignment="1">
      <alignment horizontal="center" vertical="center" wrapText="1" readingOrder="1"/>
    </xf>
    <xf numFmtId="1" fontId="0" fillId="2" borderId="27" xfId="0" applyNumberFormat="1" applyFill="1" applyBorder="1" applyAlignment="1">
      <alignment horizontal="center" vertical="center"/>
    </xf>
    <xf numFmtId="1" fontId="0" fillId="2" borderId="28" xfId="0" applyNumberFormat="1" applyFill="1" applyBorder="1" applyAlignment="1">
      <alignment horizontal="center" vertical="center"/>
    </xf>
    <xf numFmtId="1" fontId="0" fillId="2" borderId="34" xfId="0" applyNumberFormat="1" applyFill="1" applyBorder="1" applyAlignment="1">
      <alignment horizontal="center" vertical="center"/>
    </xf>
    <xf numFmtId="1" fontId="0" fillId="0" borderId="7" xfId="0" applyNumberFormat="1" applyBorder="1" applyAlignment="1">
      <alignment horizontal="center" vertical="center"/>
    </xf>
    <xf numFmtId="0" fontId="0" fillId="0" borderId="36" xfId="0" applyBorder="1" applyAlignment="1">
      <alignment horizontal="center" vertical="center"/>
    </xf>
    <xf numFmtId="10" fontId="0" fillId="0" borderId="35" xfId="1" applyNumberFormat="1" applyFont="1" applyBorder="1" applyAlignment="1">
      <alignment horizontal="center" vertical="center"/>
    </xf>
    <xf numFmtId="6" fontId="0" fillId="0" borderId="13" xfId="0" applyNumberFormat="1" applyBorder="1" applyAlignment="1">
      <alignment horizontal="center" vertical="center"/>
    </xf>
    <xf numFmtId="8" fontId="0" fillId="0" borderId="14" xfId="0" applyNumberFormat="1" applyBorder="1" applyAlignment="1">
      <alignment horizontal="center" vertical="center"/>
    </xf>
    <xf numFmtId="8" fontId="0" fillId="0" borderId="17" xfId="0" applyNumberFormat="1" applyBorder="1" applyAlignment="1">
      <alignment horizontal="center" vertical="center"/>
    </xf>
    <xf numFmtId="0" fontId="0" fillId="0" borderId="30" xfId="0" applyBorder="1" applyAlignment="1">
      <alignment horizontal="center" wrapText="1"/>
    </xf>
    <xf numFmtId="0" fontId="8" fillId="18" borderId="33" xfId="0" applyFont="1" applyFill="1" applyBorder="1" applyAlignment="1">
      <alignment horizontal="center" wrapText="1"/>
    </xf>
    <xf numFmtId="0" fontId="7" fillId="0" borderId="25" xfId="0" applyFont="1" applyBorder="1" applyAlignment="1">
      <alignment vertical="center" wrapText="1"/>
    </xf>
    <xf numFmtId="1" fontId="0" fillId="0" borderId="0" xfId="0" applyNumberFormat="1"/>
    <xf numFmtId="0" fontId="10" fillId="0" borderId="0" xfId="2" quotePrefix="1"/>
    <xf numFmtId="0" fontId="11" fillId="0" borderId="5" xfId="0" applyFont="1" applyBorder="1" applyAlignment="1">
      <alignment horizontal="center" vertical="center"/>
    </xf>
    <xf numFmtId="0" fontId="11" fillId="16" borderId="5" xfId="0" applyFont="1" applyFill="1" applyBorder="1" applyAlignment="1">
      <alignment horizontal="center" vertical="center"/>
    </xf>
    <xf numFmtId="0" fontId="11" fillId="16" borderId="22" xfId="0" applyFont="1" applyFill="1" applyBorder="1" applyAlignment="1">
      <alignment horizontal="center" vertical="center"/>
    </xf>
    <xf numFmtId="0" fontId="11" fillId="0" borderId="22" xfId="0" applyFont="1" applyBorder="1" applyAlignment="1">
      <alignment horizontal="center" vertical="center"/>
    </xf>
    <xf numFmtId="0" fontId="11" fillId="0" borderId="15" xfId="0" applyFont="1" applyBorder="1" applyAlignment="1">
      <alignment horizontal="center" vertical="center"/>
    </xf>
    <xf numFmtId="0" fontId="6" fillId="15" borderId="40" xfId="0" applyFont="1" applyFill="1" applyBorder="1" applyAlignment="1">
      <alignment horizontal="center" vertical="center" wrapText="1" readingOrder="1"/>
    </xf>
    <xf numFmtId="9" fontId="0" fillId="0" borderId="37" xfId="1" applyFont="1" applyBorder="1" applyAlignment="1">
      <alignment horizontal="center" vertical="center"/>
    </xf>
    <xf numFmtId="1" fontId="0" fillId="0" borderId="41" xfId="0" applyNumberFormat="1" applyBorder="1" applyAlignment="1">
      <alignment horizontal="center" vertical="center"/>
    </xf>
    <xf numFmtId="1" fontId="0" fillId="0" borderId="26" xfId="0" applyNumberFormat="1" applyBorder="1" applyAlignment="1">
      <alignment horizontal="center" vertical="center"/>
    </xf>
    <xf numFmtId="1" fontId="0" fillId="0" borderId="2" xfId="0" applyNumberFormat="1" applyBorder="1" applyAlignment="1">
      <alignment horizontal="center" vertical="center"/>
    </xf>
    <xf numFmtId="1" fontId="0" fillId="0" borderId="45" xfId="0" applyNumberFormat="1" applyBorder="1" applyAlignment="1">
      <alignment horizontal="center" vertical="center"/>
    </xf>
    <xf numFmtId="0" fontId="3" fillId="3" borderId="10" xfId="0" applyFont="1" applyFill="1" applyBorder="1" applyAlignment="1">
      <alignment horizontal="center" vertical="center" wrapText="1" readingOrder="1"/>
    </xf>
    <xf numFmtId="1" fontId="0" fillId="0" borderId="4" xfId="0" applyNumberFormat="1" applyBorder="1" applyAlignment="1">
      <alignment horizontal="center" vertical="center"/>
    </xf>
    <xf numFmtId="0" fontId="4" fillId="13" borderId="32" xfId="0" applyFont="1" applyFill="1" applyBorder="1" applyAlignment="1">
      <alignment horizontal="center" vertical="center" wrapText="1" readingOrder="1"/>
    </xf>
    <xf numFmtId="0" fontId="4" fillId="13" borderId="3" xfId="0" applyFont="1" applyFill="1" applyBorder="1" applyAlignment="1">
      <alignment horizontal="center" vertical="center" wrapText="1" readingOrder="1"/>
    </xf>
    <xf numFmtId="0" fontId="4" fillId="13" borderId="21" xfId="0" applyFont="1" applyFill="1" applyBorder="1" applyAlignment="1">
      <alignment horizontal="center" vertical="center" wrapText="1" readingOrder="1"/>
    </xf>
    <xf numFmtId="0" fontId="4" fillId="13" borderId="19" xfId="0" applyFont="1" applyFill="1" applyBorder="1" applyAlignment="1">
      <alignment horizontal="center" vertical="center" wrapText="1" readingOrder="1"/>
    </xf>
    <xf numFmtId="0" fontId="4" fillId="11" borderId="32" xfId="0" applyFont="1" applyFill="1" applyBorder="1" applyAlignment="1">
      <alignment horizontal="center" vertical="center" wrapText="1" readingOrder="1"/>
    </xf>
    <xf numFmtId="0" fontId="4" fillId="11" borderId="3" xfId="0" applyFont="1" applyFill="1" applyBorder="1" applyAlignment="1">
      <alignment horizontal="center" vertical="center" wrapText="1" readingOrder="1"/>
    </xf>
    <xf numFmtId="0" fontId="4" fillId="11" borderId="21" xfId="0" applyFont="1" applyFill="1" applyBorder="1" applyAlignment="1">
      <alignment horizontal="center" vertical="center" wrapText="1" readingOrder="1"/>
    </xf>
    <xf numFmtId="0" fontId="4" fillId="13" borderId="44" xfId="0" applyFont="1" applyFill="1" applyBorder="1" applyAlignment="1">
      <alignment horizontal="center" vertical="center" wrapText="1" readingOrder="1"/>
    </xf>
    <xf numFmtId="0" fontId="4" fillId="10" borderId="32" xfId="0" applyFont="1" applyFill="1" applyBorder="1" applyAlignment="1">
      <alignment horizontal="center" vertical="center" wrapText="1" readingOrder="1"/>
    </xf>
    <xf numFmtId="0" fontId="4" fillId="10" borderId="3" xfId="0" applyFont="1" applyFill="1" applyBorder="1" applyAlignment="1">
      <alignment horizontal="center" vertical="center" wrapText="1" readingOrder="1"/>
    </xf>
    <xf numFmtId="0" fontId="4" fillId="10" borderId="21" xfId="0" applyFont="1" applyFill="1" applyBorder="1" applyAlignment="1">
      <alignment horizontal="center" vertical="center" wrapText="1" readingOrder="1"/>
    </xf>
    <xf numFmtId="0" fontId="4" fillId="10" borderId="19" xfId="0" applyFont="1" applyFill="1" applyBorder="1" applyAlignment="1">
      <alignment horizontal="center" vertical="center" wrapText="1" readingOrder="1"/>
    </xf>
    <xf numFmtId="0" fontId="4" fillId="7" borderId="32" xfId="0" applyFont="1" applyFill="1" applyBorder="1" applyAlignment="1">
      <alignment horizontal="center" vertical="center" wrapText="1" readingOrder="1"/>
    </xf>
    <xf numFmtId="0" fontId="4" fillId="7" borderId="3" xfId="0" applyFont="1" applyFill="1" applyBorder="1" applyAlignment="1">
      <alignment horizontal="center" vertical="center" wrapText="1" readingOrder="1"/>
    </xf>
    <xf numFmtId="0" fontId="4" fillId="7" borderId="21" xfId="0" applyFont="1" applyFill="1" applyBorder="1" applyAlignment="1">
      <alignment horizontal="center" vertical="center" wrapText="1" readingOrder="1"/>
    </xf>
    <xf numFmtId="0" fontId="4" fillId="7" borderId="19" xfId="0" applyFont="1" applyFill="1" applyBorder="1" applyAlignment="1">
      <alignment horizontal="center" vertical="center" wrapText="1" readingOrder="1"/>
    </xf>
    <xf numFmtId="0" fontId="4" fillId="11" borderId="19" xfId="0" applyFont="1" applyFill="1" applyBorder="1" applyAlignment="1">
      <alignment horizontal="center" vertical="center" wrapText="1" readingOrder="1"/>
    </xf>
    <xf numFmtId="0" fontId="0" fillId="2" borderId="5" xfId="0" applyFill="1" applyBorder="1" applyAlignment="1">
      <alignment horizontal="center"/>
    </xf>
    <xf numFmtId="0" fontId="4" fillId="10" borderId="6" xfId="0" applyFont="1" applyFill="1" applyBorder="1" applyAlignment="1">
      <alignment horizontal="center" vertical="center" wrapText="1" readingOrder="1"/>
    </xf>
    <xf numFmtId="0" fontId="4" fillId="10" borderId="7" xfId="0" applyFont="1" applyFill="1" applyBorder="1" applyAlignment="1">
      <alignment horizontal="center" vertical="center" wrapText="1" readingOrder="1"/>
    </xf>
    <xf numFmtId="0" fontId="7" fillId="0" borderId="9" xfId="0" applyFont="1" applyBorder="1" applyAlignment="1">
      <alignment horizontal="center" vertical="center" wrapText="1"/>
    </xf>
    <xf numFmtId="0" fontId="7" fillId="0" borderId="25" xfId="0" applyFont="1" applyBorder="1" applyAlignment="1">
      <alignment horizontal="center" vertical="center" wrapText="1"/>
    </xf>
    <xf numFmtId="9" fontId="0" fillId="0" borderId="38" xfId="1" applyFont="1" applyBorder="1" applyAlignment="1">
      <alignment horizontal="center" vertical="center" wrapText="1"/>
    </xf>
    <xf numFmtId="9" fontId="0" fillId="0" borderId="39" xfId="1" applyFont="1" applyBorder="1" applyAlignment="1">
      <alignment horizontal="center" vertical="center" wrapText="1"/>
    </xf>
    <xf numFmtId="9" fontId="0" fillId="0" borderId="42" xfId="1" applyFont="1" applyBorder="1" applyAlignment="1">
      <alignment horizontal="center" vertical="center" wrapText="1"/>
    </xf>
    <xf numFmtId="9" fontId="0" fillId="0" borderId="43" xfId="1" applyFont="1" applyBorder="1" applyAlignment="1">
      <alignment horizontal="center" vertical="center" wrapText="1"/>
    </xf>
    <xf numFmtId="9" fontId="0" fillId="0" borderId="29" xfId="1" applyFont="1" applyBorder="1" applyAlignment="1">
      <alignment horizontal="center" vertical="center" wrapText="1"/>
    </xf>
    <xf numFmtId="9" fontId="0" fillId="0" borderId="46" xfId="1" applyFont="1" applyBorder="1" applyAlignment="1">
      <alignment horizontal="center" vertical="center" wrapText="1"/>
    </xf>
    <xf numFmtId="0" fontId="4" fillId="11" borderId="12" xfId="0" applyFont="1" applyFill="1" applyBorder="1" applyAlignment="1">
      <alignment horizontal="center" vertical="center" wrapText="1" readingOrder="1"/>
    </xf>
    <xf numFmtId="0" fontId="4" fillId="11" borderId="10" xfId="0" applyFont="1" applyFill="1" applyBorder="1" applyAlignment="1">
      <alignment horizontal="center" vertical="center" wrapText="1" readingOrder="1"/>
    </xf>
    <xf numFmtId="0" fontId="4" fillId="13" borderId="6" xfId="0" applyFont="1" applyFill="1" applyBorder="1" applyAlignment="1">
      <alignment horizontal="center" vertical="center" wrapText="1" readingOrder="1"/>
    </xf>
    <xf numFmtId="0" fontId="4" fillId="13" borderId="7" xfId="0" applyFont="1" applyFill="1" applyBorder="1" applyAlignment="1">
      <alignment horizontal="center" vertical="center" wrapText="1" readingOrder="1"/>
    </xf>
    <xf numFmtId="0" fontId="4" fillId="10" borderId="12" xfId="0" applyFont="1" applyFill="1" applyBorder="1" applyAlignment="1">
      <alignment horizontal="center" vertical="center" wrapText="1" readingOrder="1"/>
    </xf>
    <xf numFmtId="0" fontId="4" fillId="10" borderId="10" xfId="0" applyFont="1" applyFill="1" applyBorder="1" applyAlignment="1">
      <alignment horizontal="center" vertical="center" wrapText="1" readingOrder="1"/>
    </xf>
    <xf numFmtId="0" fontId="4" fillId="7" borderId="12" xfId="0" applyFont="1" applyFill="1" applyBorder="1" applyAlignment="1">
      <alignment horizontal="center" vertical="center" wrapText="1" readingOrder="1"/>
    </xf>
    <xf numFmtId="0" fontId="4" fillId="7" borderId="10" xfId="0" applyFont="1" applyFill="1" applyBorder="1" applyAlignment="1">
      <alignment horizontal="center" vertical="center" wrapText="1" readingOrder="1"/>
    </xf>
    <xf numFmtId="0" fontId="4" fillId="7" borderId="11" xfId="0" applyFont="1" applyFill="1" applyBorder="1" applyAlignment="1">
      <alignment horizontal="center" vertical="center" wrapText="1" readingOrder="1"/>
    </xf>
  </cellXfs>
  <cellStyles count="3">
    <cellStyle name="Hyperlink" xfId="2" builtinId="8"/>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C5665-F7CD-4C31-BEA3-B8C972B3AF8B}">
  <dimension ref="A1:D5"/>
  <sheetViews>
    <sheetView topLeftCell="A3" workbookViewId="0">
      <selection activeCell="F4" sqref="F4"/>
    </sheetView>
  </sheetViews>
  <sheetFormatPr defaultRowHeight="15" x14ac:dyDescent="0.25"/>
  <cols>
    <col min="1" max="1" width="126.7109375" bestFit="1" customWidth="1"/>
  </cols>
  <sheetData>
    <row r="1" spans="1:4" ht="28.5" x14ac:dyDescent="0.25">
      <c r="A1" s="68" t="s">
        <v>37</v>
      </c>
    </row>
    <row r="2" spans="1:4" ht="120" x14ac:dyDescent="0.25">
      <c r="A2" s="67" t="s">
        <v>0</v>
      </c>
    </row>
    <row r="3" spans="1:4" ht="105" x14ac:dyDescent="0.25">
      <c r="A3" s="67" t="s">
        <v>38</v>
      </c>
    </row>
    <row r="4" spans="1:4" ht="330" x14ac:dyDescent="0.25">
      <c r="A4" s="67" t="s">
        <v>36</v>
      </c>
      <c r="D4" s="71"/>
    </row>
    <row r="5" spans="1:4" ht="105" x14ac:dyDescent="0.25">
      <c r="A5" s="67" t="s">
        <v>1</v>
      </c>
    </row>
  </sheetData>
  <sheetProtection algorithmName="SHA-512" hashValue="iqIICCNlbzeitAqiSCxyuoKrCy7TXBzJ8yulVT2w71cS/koDe8Exguv85nUDjJY1P2MAmfoh9EFjKkVsKffeIQ==" saltValue="8/YyJsyeRClOxfV/94OxFA=="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A449A-06EA-493E-B4B8-416E0FE62B7D}">
  <dimension ref="A1:EB12"/>
  <sheetViews>
    <sheetView tabSelected="1" workbookViewId="0">
      <pane xSplit="1" ySplit="2" topLeftCell="B3" activePane="bottomRight" state="frozen"/>
      <selection pane="topRight" activeCell="B1" sqref="B1"/>
      <selection pane="bottomLeft" activeCell="A3" sqref="A3"/>
      <selection pane="bottomRight" activeCell="M18" sqref="M18"/>
    </sheetView>
  </sheetViews>
  <sheetFormatPr defaultRowHeight="15" x14ac:dyDescent="0.25"/>
  <cols>
    <col min="1" max="1" width="41.28515625" customWidth="1"/>
    <col min="2" max="2" width="22.5703125" customWidth="1"/>
    <col min="3" max="3" width="16.28515625" hidden="1" customWidth="1"/>
    <col min="4" max="4" width="12.5703125" hidden="1" customWidth="1"/>
    <col min="5" max="5" width="11.42578125" hidden="1" customWidth="1"/>
    <col min="6" max="6" width="10.5703125" hidden="1" customWidth="1"/>
    <col min="7" max="7" width="8.42578125" hidden="1" customWidth="1"/>
    <col min="8" max="8" width="10.7109375" bestFit="1" customWidth="1"/>
    <col min="9" max="18" width="11.28515625" customWidth="1"/>
    <col min="19" max="19" width="11.140625" customWidth="1"/>
    <col min="20" max="20" width="10.28515625" customWidth="1"/>
    <col min="21" max="21" width="10.140625" hidden="1" customWidth="1"/>
    <col min="22" max="22" width="10.5703125" hidden="1" customWidth="1"/>
    <col min="23" max="23" width="1.28515625" hidden="1" customWidth="1"/>
    <col min="24" max="35" width="10.28515625" customWidth="1"/>
    <col min="36" max="36" width="10.5703125" bestFit="1" customWidth="1"/>
    <col min="37" max="37" width="8.5703125" hidden="1" customWidth="1"/>
    <col min="38" max="38" width="14.7109375" hidden="1" customWidth="1"/>
    <col min="39" max="39" width="8.42578125" hidden="1" customWidth="1"/>
    <col min="40" max="52" width="10.5703125" customWidth="1"/>
    <col min="53" max="54" width="10.140625" hidden="1" customWidth="1"/>
    <col min="55" max="55" width="8.42578125" hidden="1" customWidth="1"/>
    <col min="69" max="69" width="10.140625" hidden="1" customWidth="1"/>
    <col min="70" max="70" width="10.5703125" hidden="1" customWidth="1"/>
    <col min="71" max="71" width="8.42578125" hidden="1" customWidth="1"/>
    <col min="72" max="72" width="10" bestFit="1" customWidth="1"/>
    <col min="73" max="83" width="10" customWidth="1"/>
    <col min="85" max="85" width="10.140625" hidden="1" customWidth="1"/>
    <col min="86" max="86" width="14.85546875" hidden="1" customWidth="1"/>
    <col min="87" max="87" width="8.42578125" hidden="1" customWidth="1"/>
    <col min="88" max="88" width="10" bestFit="1" customWidth="1"/>
    <col min="89" max="99" width="10" customWidth="1"/>
    <col min="101" max="101" width="10.140625" hidden="1" customWidth="1"/>
    <col min="102" max="102" width="14.85546875" hidden="1" customWidth="1"/>
    <col min="103" max="103" width="8.42578125" hidden="1" customWidth="1"/>
    <col min="104" max="104" width="10" bestFit="1" customWidth="1"/>
    <col min="105" max="115" width="10" customWidth="1"/>
    <col min="117" max="117" width="10.140625" hidden="1" customWidth="1"/>
    <col min="118" max="118" width="14.85546875" hidden="1" customWidth="1"/>
    <col min="119" max="119" width="8.42578125" hidden="1" customWidth="1"/>
    <col min="120" max="120" width="10" bestFit="1" customWidth="1"/>
    <col min="121" max="131" width="10" customWidth="1"/>
  </cols>
  <sheetData>
    <row r="1" spans="1:132" ht="15.75" customHeight="1" thickBot="1" x14ac:dyDescent="0.3">
      <c r="A1" s="102"/>
      <c r="B1" s="102"/>
      <c r="C1" s="1"/>
      <c r="D1" s="1"/>
      <c r="E1" s="103" t="s">
        <v>2</v>
      </c>
      <c r="F1" s="104"/>
      <c r="G1" s="104"/>
      <c r="H1" s="94"/>
      <c r="I1" s="94"/>
      <c r="J1" s="94"/>
      <c r="K1" s="94"/>
      <c r="L1" s="94"/>
      <c r="M1" s="94"/>
      <c r="N1" s="94"/>
      <c r="O1" s="94"/>
      <c r="P1" s="94"/>
      <c r="Q1" s="94"/>
      <c r="R1" s="94"/>
      <c r="S1" s="94"/>
      <c r="T1" s="96"/>
      <c r="U1" s="97" t="s">
        <v>3</v>
      </c>
      <c r="V1" s="98"/>
      <c r="W1" s="98"/>
      <c r="X1" s="98"/>
      <c r="Y1" s="98"/>
      <c r="Z1" s="98"/>
      <c r="AA1" s="98"/>
      <c r="AB1" s="98"/>
      <c r="AC1" s="98"/>
      <c r="AD1" s="98"/>
      <c r="AE1" s="98"/>
      <c r="AF1" s="98"/>
      <c r="AG1" s="98"/>
      <c r="AH1" s="98"/>
      <c r="AI1" s="98"/>
      <c r="AJ1" s="100"/>
      <c r="AK1" s="89" t="s">
        <v>4</v>
      </c>
      <c r="AL1" s="90"/>
      <c r="AM1" s="90"/>
      <c r="AN1" s="90"/>
      <c r="AO1" s="91"/>
      <c r="AP1" s="91"/>
      <c r="AQ1" s="91"/>
      <c r="AR1" s="91"/>
      <c r="AS1" s="91"/>
      <c r="AT1" s="91"/>
      <c r="AU1" s="91"/>
      <c r="AV1" s="91"/>
      <c r="AW1" s="91"/>
      <c r="AX1" s="91"/>
      <c r="AY1" s="91"/>
      <c r="AZ1" s="91"/>
      <c r="BA1" s="92" t="s">
        <v>5</v>
      </c>
      <c r="BB1" s="86"/>
      <c r="BC1" s="86"/>
      <c r="BD1" s="86"/>
      <c r="BE1" s="86"/>
      <c r="BF1" s="86"/>
      <c r="BG1" s="86"/>
      <c r="BH1" s="86"/>
      <c r="BI1" s="86"/>
      <c r="BJ1" s="86"/>
      <c r="BK1" s="86"/>
      <c r="BL1" s="86"/>
      <c r="BM1" s="86"/>
      <c r="BN1" s="86"/>
      <c r="BO1" s="86"/>
      <c r="BP1" s="88"/>
      <c r="BQ1" s="93" t="s">
        <v>6</v>
      </c>
      <c r="BR1" s="94"/>
      <c r="BS1" s="94"/>
      <c r="BT1" s="94"/>
      <c r="BU1" s="95"/>
      <c r="BV1" s="95"/>
      <c r="BW1" s="95"/>
      <c r="BX1" s="95"/>
      <c r="BY1" s="95"/>
      <c r="BZ1" s="95"/>
      <c r="CA1" s="95"/>
      <c r="CB1" s="95"/>
      <c r="CC1" s="95"/>
      <c r="CD1" s="95"/>
      <c r="CE1" s="95"/>
      <c r="CF1" s="96"/>
      <c r="CG1" s="97" t="s">
        <v>7</v>
      </c>
      <c r="CH1" s="98"/>
      <c r="CI1" s="98"/>
      <c r="CJ1" s="98"/>
      <c r="CK1" s="99"/>
      <c r="CL1" s="99"/>
      <c r="CM1" s="99"/>
      <c r="CN1" s="99"/>
      <c r="CO1" s="99"/>
      <c r="CP1" s="99"/>
      <c r="CQ1" s="99"/>
      <c r="CR1" s="99"/>
      <c r="CS1" s="99"/>
      <c r="CT1" s="99"/>
      <c r="CU1" s="99"/>
      <c r="CV1" s="100"/>
      <c r="CW1" s="89" t="s">
        <v>8</v>
      </c>
      <c r="CX1" s="90"/>
      <c r="CY1" s="90"/>
      <c r="CZ1" s="90"/>
      <c r="DA1" s="91"/>
      <c r="DB1" s="91"/>
      <c r="DC1" s="91"/>
      <c r="DD1" s="91"/>
      <c r="DE1" s="91"/>
      <c r="DF1" s="91"/>
      <c r="DG1" s="91"/>
      <c r="DH1" s="91"/>
      <c r="DI1" s="91"/>
      <c r="DJ1" s="91"/>
      <c r="DK1" s="91"/>
      <c r="DL1" s="101"/>
      <c r="DM1" s="85" t="s">
        <v>9</v>
      </c>
      <c r="DN1" s="86"/>
      <c r="DO1" s="86"/>
      <c r="DP1" s="86"/>
      <c r="DQ1" s="87"/>
      <c r="DR1" s="87"/>
      <c r="DS1" s="87"/>
      <c r="DT1" s="87"/>
      <c r="DU1" s="87"/>
      <c r="DV1" s="87"/>
      <c r="DW1" s="87"/>
      <c r="DX1" s="87"/>
      <c r="DY1" s="87"/>
      <c r="DZ1" s="87"/>
      <c r="EA1" s="87"/>
      <c r="EB1" s="88"/>
    </row>
    <row r="2" spans="1:132" ht="102.75" thickBot="1" x14ac:dyDescent="0.3">
      <c r="A2" s="102"/>
      <c r="B2" s="102"/>
      <c r="C2" s="9" t="s">
        <v>10</v>
      </c>
      <c r="D2" s="52" t="s">
        <v>11</v>
      </c>
      <c r="E2" s="33" t="s">
        <v>12</v>
      </c>
      <c r="F2" s="32" t="s">
        <v>13</v>
      </c>
      <c r="G2" s="34" t="s">
        <v>14</v>
      </c>
      <c r="H2" s="7" t="s">
        <v>15</v>
      </c>
      <c r="I2" s="57" t="s">
        <v>16</v>
      </c>
      <c r="J2" s="3" t="s">
        <v>17</v>
      </c>
      <c r="K2" s="3" t="s">
        <v>18</v>
      </c>
      <c r="L2" s="3" t="s">
        <v>19</v>
      </c>
      <c r="M2" s="3" t="s">
        <v>20</v>
      </c>
      <c r="N2" s="3" t="s">
        <v>21</v>
      </c>
      <c r="O2" s="3" t="s">
        <v>22</v>
      </c>
      <c r="P2" s="3" t="s">
        <v>23</v>
      </c>
      <c r="Q2" s="3" t="s">
        <v>24</v>
      </c>
      <c r="R2" s="3" t="s">
        <v>25</v>
      </c>
      <c r="S2" s="3" t="s">
        <v>26</v>
      </c>
      <c r="T2" s="56" t="s">
        <v>27</v>
      </c>
      <c r="U2" s="9" t="s">
        <v>12</v>
      </c>
      <c r="V2" s="83" t="s">
        <v>13</v>
      </c>
      <c r="W2" s="52" t="s">
        <v>14</v>
      </c>
      <c r="X2" s="51" t="s">
        <v>15</v>
      </c>
      <c r="Y2" s="50" t="s">
        <v>16</v>
      </c>
      <c r="Z2" s="48" t="s">
        <v>17</v>
      </c>
      <c r="AA2" s="48" t="s">
        <v>18</v>
      </c>
      <c r="AB2" s="48" t="s">
        <v>19</v>
      </c>
      <c r="AC2" s="48" t="s">
        <v>20</v>
      </c>
      <c r="AD2" s="48" t="s">
        <v>21</v>
      </c>
      <c r="AE2" s="48" t="s">
        <v>22</v>
      </c>
      <c r="AF2" s="48" t="s">
        <v>23</v>
      </c>
      <c r="AG2" s="48" t="s">
        <v>24</v>
      </c>
      <c r="AH2" s="48" t="s">
        <v>25</v>
      </c>
      <c r="AI2" s="48" t="s">
        <v>26</v>
      </c>
      <c r="AJ2" s="49" t="s">
        <v>27</v>
      </c>
      <c r="AK2" s="9" t="s">
        <v>12</v>
      </c>
      <c r="AL2" s="83" t="s">
        <v>13</v>
      </c>
      <c r="AM2" s="52" t="s">
        <v>14</v>
      </c>
      <c r="AN2" s="45" t="s">
        <v>15</v>
      </c>
      <c r="AO2" s="44" t="s">
        <v>16</v>
      </c>
      <c r="AP2" s="42" t="s">
        <v>17</v>
      </c>
      <c r="AQ2" s="42" t="s">
        <v>18</v>
      </c>
      <c r="AR2" s="42" t="s">
        <v>19</v>
      </c>
      <c r="AS2" s="42" t="s">
        <v>20</v>
      </c>
      <c r="AT2" s="42" t="s">
        <v>21</v>
      </c>
      <c r="AU2" s="42" t="s">
        <v>22</v>
      </c>
      <c r="AV2" s="42" t="s">
        <v>23</v>
      </c>
      <c r="AW2" s="42" t="s">
        <v>24</v>
      </c>
      <c r="AX2" s="42" t="s">
        <v>25</v>
      </c>
      <c r="AY2" s="42" t="s">
        <v>26</v>
      </c>
      <c r="AZ2" s="43" t="s">
        <v>27</v>
      </c>
      <c r="BA2" s="9" t="s">
        <v>12</v>
      </c>
      <c r="BB2" s="83" t="s">
        <v>13</v>
      </c>
      <c r="BC2" s="52" t="s">
        <v>14</v>
      </c>
      <c r="BD2" s="39" t="s">
        <v>15</v>
      </c>
      <c r="BE2" s="38" t="s">
        <v>16</v>
      </c>
      <c r="BF2" s="35" t="s">
        <v>17</v>
      </c>
      <c r="BG2" s="35" t="s">
        <v>18</v>
      </c>
      <c r="BH2" s="35" t="s">
        <v>19</v>
      </c>
      <c r="BI2" s="35" t="s">
        <v>20</v>
      </c>
      <c r="BJ2" s="35" t="s">
        <v>21</v>
      </c>
      <c r="BK2" s="35" t="s">
        <v>22</v>
      </c>
      <c r="BL2" s="35" t="s">
        <v>23</v>
      </c>
      <c r="BM2" s="35" t="s">
        <v>24</v>
      </c>
      <c r="BN2" s="35" t="s">
        <v>25</v>
      </c>
      <c r="BO2" s="35" t="s">
        <v>26</v>
      </c>
      <c r="BP2" s="36" t="s">
        <v>27</v>
      </c>
      <c r="BQ2" s="9" t="s">
        <v>12</v>
      </c>
      <c r="BR2" s="83" t="s">
        <v>13</v>
      </c>
      <c r="BS2" s="52" t="s">
        <v>14</v>
      </c>
      <c r="BT2" s="7" t="s">
        <v>15</v>
      </c>
      <c r="BU2" s="24" t="s">
        <v>16</v>
      </c>
      <c r="BV2" s="23" t="s">
        <v>17</v>
      </c>
      <c r="BW2" s="23" t="s">
        <v>18</v>
      </c>
      <c r="BX2" s="23" t="s">
        <v>19</v>
      </c>
      <c r="BY2" s="23" t="s">
        <v>20</v>
      </c>
      <c r="BZ2" s="23" t="s">
        <v>21</v>
      </c>
      <c r="CA2" s="23" t="s">
        <v>22</v>
      </c>
      <c r="CB2" s="23" t="s">
        <v>23</v>
      </c>
      <c r="CC2" s="23" t="s">
        <v>24</v>
      </c>
      <c r="CD2" s="23" t="s">
        <v>25</v>
      </c>
      <c r="CE2" s="23" t="s">
        <v>26</v>
      </c>
      <c r="CF2" s="5" t="s">
        <v>27</v>
      </c>
      <c r="CG2" s="9" t="s">
        <v>12</v>
      </c>
      <c r="CH2" s="83" t="s">
        <v>13</v>
      </c>
      <c r="CI2" s="52" t="s">
        <v>14</v>
      </c>
      <c r="CJ2" s="51" t="s">
        <v>15</v>
      </c>
      <c r="CK2" s="50" t="s">
        <v>16</v>
      </c>
      <c r="CL2" s="48" t="s">
        <v>17</v>
      </c>
      <c r="CM2" s="48" t="s">
        <v>18</v>
      </c>
      <c r="CN2" s="48" t="s">
        <v>19</v>
      </c>
      <c r="CO2" s="48" t="s">
        <v>20</v>
      </c>
      <c r="CP2" s="48" t="s">
        <v>21</v>
      </c>
      <c r="CQ2" s="48" t="s">
        <v>22</v>
      </c>
      <c r="CR2" s="48" t="s">
        <v>23</v>
      </c>
      <c r="CS2" s="48" t="s">
        <v>24</v>
      </c>
      <c r="CT2" s="48" t="s">
        <v>25</v>
      </c>
      <c r="CU2" s="48" t="s">
        <v>26</v>
      </c>
      <c r="CV2" s="49" t="s">
        <v>27</v>
      </c>
      <c r="CW2" s="9" t="s">
        <v>12</v>
      </c>
      <c r="CX2" s="83" t="s">
        <v>13</v>
      </c>
      <c r="CY2" s="52" t="s">
        <v>14</v>
      </c>
      <c r="CZ2" s="45" t="s">
        <v>15</v>
      </c>
      <c r="DA2" s="44" t="s">
        <v>16</v>
      </c>
      <c r="DB2" s="42" t="s">
        <v>17</v>
      </c>
      <c r="DC2" s="42" t="s">
        <v>18</v>
      </c>
      <c r="DD2" s="42" t="s">
        <v>19</v>
      </c>
      <c r="DE2" s="42" t="s">
        <v>20</v>
      </c>
      <c r="DF2" s="42" t="s">
        <v>21</v>
      </c>
      <c r="DG2" s="42" t="s">
        <v>22</v>
      </c>
      <c r="DH2" s="42" t="s">
        <v>23</v>
      </c>
      <c r="DI2" s="42" t="s">
        <v>24</v>
      </c>
      <c r="DJ2" s="42" t="s">
        <v>25</v>
      </c>
      <c r="DK2" s="42" t="s">
        <v>26</v>
      </c>
      <c r="DL2" s="43" t="s">
        <v>27</v>
      </c>
      <c r="DM2" s="9" t="s">
        <v>12</v>
      </c>
      <c r="DN2" s="83" t="s">
        <v>13</v>
      </c>
      <c r="DO2" s="52" t="s">
        <v>14</v>
      </c>
      <c r="DP2" s="39" t="s">
        <v>15</v>
      </c>
      <c r="DQ2" s="77" t="s">
        <v>16</v>
      </c>
      <c r="DR2" s="35" t="s">
        <v>17</v>
      </c>
      <c r="DS2" s="35" t="s">
        <v>18</v>
      </c>
      <c r="DT2" s="35" t="s">
        <v>19</v>
      </c>
      <c r="DU2" s="35" t="s">
        <v>20</v>
      </c>
      <c r="DV2" s="35" t="s">
        <v>21</v>
      </c>
      <c r="DW2" s="35" t="s">
        <v>22</v>
      </c>
      <c r="DX2" s="35" t="s">
        <v>23</v>
      </c>
      <c r="DY2" s="35" t="s">
        <v>24</v>
      </c>
      <c r="DZ2" s="35" t="s">
        <v>25</v>
      </c>
      <c r="EA2" s="35" t="s">
        <v>26</v>
      </c>
      <c r="EB2" s="36" t="s">
        <v>27</v>
      </c>
    </row>
    <row r="3" spans="1:132" s="2" customFormat="1" ht="45.75" thickBot="1" x14ac:dyDescent="0.3">
      <c r="A3" s="11" t="s">
        <v>28</v>
      </c>
      <c r="B3" s="10"/>
      <c r="C3" s="62">
        <v>1979625.76</v>
      </c>
      <c r="D3" s="63">
        <f>SUM(B3/C3)</f>
        <v>0</v>
      </c>
      <c r="E3" s="64">
        <v>125000</v>
      </c>
      <c r="F3" s="65">
        <f>SUM(E3*D3)</f>
        <v>0</v>
      </c>
      <c r="G3" s="66">
        <v>45</v>
      </c>
      <c r="H3" s="16">
        <f>ROUND(SUM(F3/G3),0)</f>
        <v>0</v>
      </c>
      <c r="I3" s="17"/>
      <c r="J3" s="12">
        <f t="shared" ref="J3:S3" si="0">IF($H$3&lt;COLUMNS($J$3:$T$3),
    IF(COLUMN()-COLUMN($J$3)+1&lt;=$H$3,1,0),
    INT($H$3/COLUMNS($J$3:$T$3)) + IF(COLUMN()-COLUMN($J$3)+1&lt;=ROUND(MOD($H$3,COLUMNS($J$3:$T$3)), 0),1,0)
)</f>
        <v>0</v>
      </c>
      <c r="K3" s="12">
        <f t="shared" si="0"/>
        <v>0</v>
      </c>
      <c r="L3" s="12">
        <f t="shared" si="0"/>
        <v>0</v>
      </c>
      <c r="M3" s="12">
        <f t="shared" si="0"/>
        <v>0</v>
      </c>
      <c r="N3" s="12">
        <f t="shared" si="0"/>
        <v>0</v>
      </c>
      <c r="O3" s="12">
        <f t="shared" si="0"/>
        <v>0</v>
      </c>
      <c r="P3" s="12">
        <f t="shared" si="0"/>
        <v>0</v>
      </c>
      <c r="Q3" s="12">
        <f t="shared" si="0"/>
        <v>0</v>
      </c>
      <c r="R3" s="12">
        <f t="shared" si="0"/>
        <v>0</v>
      </c>
      <c r="S3" s="12">
        <f t="shared" si="0"/>
        <v>0</v>
      </c>
      <c r="T3" s="12">
        <f>IF($H$3&lt;COLUMNS($J$3:$T$3),
    IF(COLUMN()-COLUMN($J$3)+1&lt;=$H$3,1,0),
    INT($H$3/COLUMNS($J$3:$T$3)) + IF(COLUMN()-COLUMN($J$3)+1&lt;=ROUND(MOD($H$3,COLUMNS($J$3:$T$3)), 0),1,0)
)</f>
        <v>0</v>
      </c>
      <c r="U3" s="80">
        <v>501000</v>
      </c>
      <c r="V3" s="12">
        <f>SUM(U3*D3)</f>
        <v>0</v>
      </c>
      <c r="W3" s="81">
        <v>34.200000000000003</v>
      </c>
      <c r="X3" s="16">
        <f>ROUND(SUM(V3/W3),0)</f>
        <v>0</v>
      </c>
      <c r="Y3" s="17"/>
      <c r="Z3" s="12">
        <f t="shared" ref="Z3:AJ3" si="1">IF($X$3&lt;COLUMNS($Z$3:$AJ$3),
    IF(COLUMN()-COLUMN($Z$3)+1&lt;=$X$3,1,0),
    INT($X$3/COLUMNS($Z$3:$AJ$3)) + IF(COLUMN()-COLUMN($Z$3)+1&lt;=ROUND(MOD($X$3,COLUMNS($Z$3:$AJ$3)),0),1,0)
)</f>
        <v>0</v>
      </c>
      <c r="AA3" s="12">
        <f t="shared" si="1"/>
        <v>0</v>
      </c>
      <c r="AB3" s="12">
        <f t="shared" si="1"/>
        <v>0</v>
      </c>
      <c r="AC3" s="12">
        <f t="shared" si="1"/>
        <v>0</v>
      </c>
      <c r="AD3" s="12">
        <f t="shared" si="1"/>
        <v>0</v>
      </c>
      <c r="AE3" s="12">
        <f t="shared" si="1"/>
        <v>0</v>
      </c>
      <c r="AF3" s="12">
        <f t="shared" si="1"/>
        <v>0</v>
      </c>
      <c r="AG3" s="12">
        <f t="shared" si="1"/>
        <v>0</v>
      </c>
      <c r="AH3" s="12">
        <f t="shared" si="1"/>
        <v>0</v>
      </c>
      <c r="AI3" s="12">
        <f t="shared" si="1"/>
        <v>0</v>
      </c>
      <c r="AJ3" s="12">
        <f t="shared" si="1"/>
        <v>0</v>
      </c>
      <c r="AK3" s="80">
        <v>40000</v>
      </c>
      <c r="AL3" s="12">
        <f>SUM(AK3*D3)</f>
        <v>0</v>
      </c>
      <c r="AM3" s="81">
        <v>20</v>
      </c>
      <c r="AN3" s="16">
        <f>ROUND(SUM(AL3/AM3),0)</f>
        <v>0</v>
      </c>
      <c r="AO3" s="17"/>
      <c r="AP3" s="41">
        <f t="shared" ref="AP3:AZ3" si="2">IF($AN$3&lt;COLUMNS($AP$3:$AZ$3),
    IF(COLUMN()-COLUMN($AP$3)+1&lt;=$AN$3,1,0),
    INT($AN$3/COLUMNS($AP$3:$AZ$3)) + IF(COLUMN()-COLUMN($AP$3)+1&lt;=ROUND(MOD($AN$3,COLUMNS($AP$3:$AZ$3)),0),1,0)
)</f>
        <v>0</v>
      </c>
      <c r="AQ3" s="41">
        <f t="shared" si="2"/>
        <v>0</v>
      </c>
      <c r="AR3" s="41">
        <f t="shared" si="2"/>
        <v>0</v>
      </c>
      <c r="AS3" s="41">
        <f t="shared" si="2"/>
        <v>0</v>
      </c>
      <c r="AT3" s="41">
        <f t="shared" si="2"/>
        <v>0</v>
      </c>
      <c r="AU3" s="41">
        <f t="shared" si="2"/>
        <v>0</v>
      </c>
      <c r="AV3" s="41">
        <f t="shared" si="2"/>
        <v>0</v>
      </c>
      <c r="AW3" s="41">
        <f t="shared" si="2"/>
        <v>0</v>
      </c>
      <c r="AX3" s="41">
        <f t="shared" si="2"/>
        <v>0</v>
      </c>
      <c r="AY3" s="41">
        <f t="shared" si="2"/>
        <v>0</v>
      </c>
      <c r="AZ3" s="41">
        <f t="shared" si="2"/>
        <v>0</v>
      </c>
      <c r="BA3" s="80">
        <v>1500000</v>
      </c>
      <c r="BB3" s="12">
        <f>SUM(BA3*D3)</f>
        <v>0</v>
      </c>
      <c r="BC3" s="81">
        <v>140.03</v>
      </c>
      <c r="BD3" s="16">
        <f>ROUND(SUM(BB3/BC3),0)</f>
        <v>0</v>
      </c>
      <c r="BE3" s="17"/>
      <c r="BF3" s="12">
        <f>IF($BD$3&lt;COLUMNS($BF$3:$BP$3),
    IF(COLUMN()-COLUMN($BF$3)+1&lt;=$BD$3,1,0),
    INT($BD$3/COLUMNS($BF$3:$BP$3)) + IF(COLUMN()-COLUMN($BF$3)+1&lt;=ROUND(MOD($BD$3,COLUMNS($BF$3:$BP$3)),0),1,0)
)</f>
        <v>0</v>
      </c>
      <c r="BG3" s="12">
        <f t="shared" ref="BG3:BP3" si="3">IF($BD$3&lt;COLUMNS($BF$3:$BP$3),
    IF(COLUMN()-COLUMN($BF$3)+1&lt;=$BD$3,1,0),
    INT($BD$3/COLUMNS($BF$3:$BP$3)) + IF(COLUMN()-COLUMN($BF$3)+1&lt;=ROUND(MOD($BD$3,COLUMNS($BF$3:$BP$3)),0),1,0)
)</f>
        <v>0</v>
      </c>
      <c r="BH3" s="12">
        <f t="shared" si="3"/>
        <v>0</v>
      </c>
      <c r="BI3" s="12">
        <f t="shared" si="3"/>
        <v>0</v>
      </c>
      <c r="BJ3" s="12">
        <f t="shared" si="3"/>
        <v>0</v>
      </c>
      <c r="BK3" s="12">
        <f t="shared" si="3"/>
        <v>0</v>
      </c>
      <c r="BL3" s="12">
        <f t="shared" si="3"/>
        <v>0</v>
      </c>
      <c r="BM3" s="12">
        <f t="shared" si="3"/>
        <v>0</v>
      </c>
      <c r="BN3" s="12">
        <f t="shared" si="3"/>
        <v>0</v>
      </c>
      <c r="BO3" s="12">
        <f t="shared" si="3"/>
        <v>0</v>
      </c>
      <c r="BP3" s="12">
        <f t="shared" si="3"/>
        <v>0</v>
      </c>
      <c r="BQ3" s="80">
        <v>233000</v>
      </c>
      <c r="BR3" s="12">
        <f>SUM(BQ3*D3)</f>
        <v>0</v>
      </c>
      <c r="BS3" s="81">
        <v>30</v>
      </c>
      <c r="BT3" s="16">
        <f>ROUND(SUM(BR3/BS3),0)</f>
        <v>0</v>
      </c>
      <c r="BU3" s="17"/>
      <c r="BV3" s="12">
        <f>IF($BT$3&lt;COLUMNS($BV$3:$CF$3),
    IF(COLUMN()-COLUMN($BV$3)+1&lt;=$BT$3,1,0),
    INT($BT$3/COLUMNS($BV$3:$CF$3)) + IF(COLUMN()-COLUMN($BV$3)+1&lt;=ROUND(MOD($BT$3,COLUMNS($BV$3:$CF$3)),0),1,0)
)</f>
        <v>0</v>
      </c>
      <c r="BW3" s="12">
        <f t="shared" ref="BW3:CF3" si="4">IF($BT$3&lt;COLUMNS($BV$3:$CF$3),
    IF(COLUMN()-COLUMN($BV$3)+1&lt;=$BT$3,1,0),
    INT($BT$3/COLUMNS($BV$3:$CF$3)) + IF(COLUMN()-COLUMN($BV$3)+1&lt;=ROUND(MOD($BT$3,COLUMNS($BV$3:$CF$3)),0),1,0)
)</f>
        <v>0</v>
      </c>
      <c r="BX3" s="12">
        <f t="shared" si="4"/>
        <v>0</v>
      </c>
      <c r="BY3" s="12">
        <f t="shared" si="4"/>
        <v>0</v>
      </c>
      <c r="BZ3" s="12">
        <f t="shared" si="4"/>
        <v>0</v>
      </c>
      <c r="CA3" s="12">
        <f t="shared" si="4"/>
        <v>0</v>
      </c>
      <c r="CB3" s="12">
        <f t="shared" si="4"/>
        <v>0</v>
      </c>
      <c r="CC3" s="12">
        <f t="shared" si="4"/>
        <v>0</v>
      </c>
      <c r="CD3" s="12">
        <f t="shared" si="4"/>
        <v>0</v>
      </c>
      <c r="CE3" s="12">
        <f t="shared" si="4"/>
        <v>0</v>
      </c>
      <c r="CF3" s="12">
        <f t="shared" si="4"/>
        <v>0</v>
      </c>
      <c r="CG3" s="80">
        <v>940000</v>
      </c>
      <c r="CH3" s="12">
        <f>SUM(D3*CG3)</f>
        <v>0</v>
      </c>
      <c r="CI3" s="81">
        <v>42.44</v>
      </c>
      <c r="CJ3" s="16">
        <f>ROUND(SUM(CH3/CI3),0)</f>
        <v>0</v>
      </c>
      <c r="CK3" s="17"/>
      <c r="CL3" s="12">
        <f>IF($CJ$3&lt;COLUMNS($CL$3:$CV$3),
    IF(COLUMN()-COLUMN($CL$3)+1&lt;=$CJ$3,1,0),
    INT($CJ$3/COLUMNS($CL$3:$CV$3)) + IF(COLUMN()-COLUMN($CL$3)+1&lt;=ROUND(MOD($CJ$3,COLUMNS($CL$3:$CV$3)),0),1,0)
)</f>
        <v>0</v>
      </c>
      <c r="CM3" s="12">
        <f t="shared" ref="CM3:CV3" si="5">IF($CJ$3&lt;COLUMNS($CL$3:$CV$3),
    IF(COLUMN()-COLUMN($CL$3)+1&lt;=$CJ$3,1,0),
    INT($CJ$3/COLUMNS($CL$3:$CV$3)) + IF(COLUMN()-COLUMN($CL$3)+1&lt;=ROUND(MOD($CJ$3,COLUMNS($CL$3:$CV$3)),0),1,0)
)</f>
        <v>0</v>
      </c>
      <c r="CN3" s="12">
        <f t="shared" si="5"/>
        <v>0</v>
      </c>
      <c r="CO3" s="12">
        <f t="shared" si="5"/>
        <v>0</v>
      </c>
      <c r="CP3" s="12">
        <f t="shared" si="5"/>
        <v>0</v>
      </c>
      <c r="CQ3" s="12">
        <f t="shared" si="5"/>
        <v>0</v>
      </c>
      <c r="CR3" s="12">
        <f t="shared" si="5"/>
        <v>0</v>
      </c>
      <c r="CS3" s="12">
        <f t="shared" si="5"/>
        <v>0</v>
      </c>
      <c r="CT3" s="12">
        <f t="shared" si="5"/>
        <v>0</v>
      </c>
      <c r="CU3" s="12">
        <f t="shared" si="5"/>
        <v>0</v>
      </c>
      <c r="CV3" s="12">
        <f t="shared" si="5"/>
        <v>0</v>
      </c>
      <c r="CW3" s="80">
        <v>294950</v>
      </c>
      <c r="CX3" s="12">
        <f>SUM(D3*CW3)</f>
        <v>0</v>
      </c>
      <c r="CY3" s="81">
        <v>275.5</v>
      </c>
      <c r="CZ3" s="16">
        <f>ROUND(SUM(CX3/CY3),0)</f>
        <v>0</v>
      </c>
      <c r="DA3" s="12">
        <f>IF($CZ$3&lt;COLUMNS($DA$3:$DL$3),
    IF(COLUMN()-COLUMN($DA$3)+1&lt;=$CZ$3,1,0),
    INT($CZ$3/COLUMNS($DA$3:$DL$3)) + IF(COLUMN()-COLUMN($DA$3)+1&lt;=ROUND(MOD($CZ$3,COLUMNS($DA$3:$DL$3)),0),1,0)
)</f>
        <v>0</v>
      </c>
      <c r="DB3" s="12">
        <f t="shared" ref="DB3:DL3" si="6">IF($CZ$3&lt;COLUMNS($DA$3:$DL$3),
    IF(COLUMN()-COLUMN($DA$3)+1&lt;=$CZ$3,1,0),
    INT($CZ$3/COLUMNS($DA$3:$DL$3)) + IF(COLUMN()-COLUMN($DA$3)+1&lt;=ROUND(MOD($CZ$3,COLUMNS($DA$3:$DL$3)),0),1,0)
)</f>
        <v>0</v>
      </c>
      <c r="DC3" s="12">
        <f t="shared" si="6"/>
        <v>0</v>
      </c>
      <c r="DD3" s="12">
        <f t="shared" si="6"/>
        <v>0</v>
      </c>
      <c r="DE3" s="12">
        <f t="shared" si="6"/>
        <v>0</v>
      </c>
      <c r="DF3" s="12">
        <f t="shared" si="6"/>
        <v>0</v>
      </c>
      <c r="DG3" s="12">
        <f t="shared" si="6"/>
        <v>0</v>
      </c>
      <c r="DH3" s="12">
        <f t="shared" si="6"/>
        <v>0</v>
      </c>
      <c r="DI3" s="12">
        <f t="shared" si="6"/>
        <v>0</v>
      </c>
      <c r="DJ3" s="12">
        <f t="shared" si="6"/>
        <v>0</v>
      </c>
      <c r="DK3" s="12">
        <f t="shared" si="6"/>
        <v>0</v>
      </c>
      <c r="DL3" s="12">
        <f t="shared" si="6"/>
        <v>0</v>
      </c>
      <c r="DM3" s="80">
        <v>52050</v>
      </c>
      <c r="DN3" s="12">
        <f>SUM(D3*DM3)</f>
        <v>0</v>
      </c>
      <c r="DO3" s="81">
        <v>50</v>
      </c>
      <c r="DP3" s="79">
        <f>ROUND(SUM(DN3/DO3),0)</f>
        <v>0</v>
      </c>
      <c r="DQ3" s="82">
        <f>IF($DP$3&lt;COLUMNS($DQ$3:$EB$3),
    IF(COLUMN()-COLUMN($DQ$3)+1&lt;=$DP$3,1,0),
    INT($DP$3/COLUMNS($DQ$3:$EB$3)) + IF(COLUMN()-COLUMN($DQ$3)+1&lt;=ROUND(MOD($DP$3,COLUMNS($DQ$3:$EB$3)),0),1,0)
)</f>
        <v>0</v>
      </c>
      <c r="DR3" s="12">
        <f t="shared" ref="DR3:EB3" si="7">IF($DP$3&lt;COLUMNS($DQ$3:$EB$3),
    IF(COLUMN()-COLUMN($DQ$3)+1&lt;=$DP$3,1,0),
    INT($DP$3/COLUMNS($DQ$3:$EB$3)) + IF(COLUMN()-COLUMN($DQ$3)+1&lt;=ROUND(MOD($DP$3,COLUMNS($DQ$3:$EB$3)),0),1,0)
)</f>
        <v>0</v>
      </c>
      <c r="DS3" s="12">
        <f t="shared" si="7"/>
        <v>0</v>
      </c>
      <c r="DT3" s="12">
        <f t="shared" si="7"/>
        <v>0</v>
      </c>
      <c r="DU3" s="12">
        <f t="shared" si="7"/>
        <v>0</v>
      </c>
      <c r="DV3" s="12">
        <f t="shared" si="7"/>
        <v>0</v>
      </c>
      <c r="DW3" s="12">
        <f t="shared" si="7"/>
        <v>0</v>
      </c>
      <c r="DX3" s="12">
        <f t="shared" si="7"/>
        <v>0</v>
      </c>
      <c r="DY3" s="12">
        <f t="shared" si="7"/>
        <v>0</v>
      </c>
      <c r="DZ3" s="12">
        <f t="shared" si="7"/>
        <v>0</v>
      </c>
      <c r="EA3" s="12">
        <f t="shared" si="7"/>
        <v>0</v>
      </c>
      <c r="EB3" s="18">
        <f t="shared" si="7"/>
        <v>0</v>
      </c>
    </row>
    <row r="4" spans="1:132" s="2" customFormat="1" ht="59.25" customHeight="1" thickBot="1" x14ac:dyDescent="0.3">
      <c r="A4" s="105" t="s">
        <v>29</v>
      </c>
      <c r="B4" s="106"/>
      <c r="C4" s="69"/>
      <c r="D4" s="69"/>
      <c r="E4" s="69"/>
      <c r="F4" s="69"/>
      <c r="G4" s="69"/>
      <c r="H4" s="107" t="e" cm="1">
        <f t="array" ref="H4">SUM(I4:T4/H3)</f>
        <v>#DIV/0!</v>
      </c>
      <c r="I4" s="58"/>
      <c r="J4" s="72"/>
      <c r="K4" s="72"/>
      <c r="L4" s="72"/>
      <c r="M4" s="72"/>
      <c r="N4" s="72"/>
      <c r="O4" s="73"/>
      <c r="P4" s="73"/>
      <c r="Q4" s="73"/>
      <c r="R4" s="73"/>
      <c r="S4" s="73"/>
      <c r="T4" s="74"/>
      <c r="U4" s="25"/>
      <c r="V4" s="19"/>
      <c r="W4" s="20"/>
      <c r="X4" s="107" t="e" cm="1">
        <f t="array" ref="X4">SUM(Y4:AJ4/X3)</f>
        <v>#DIV/0!</v>
      </c>
      <c r="Y4" s="27"/>
      <c r="Z4" s="72"/>
      <c r="AA4" s="72"/>
      <c r="AB4" s="72"/>
      <c r="AC4" s="72"/>
      <c r="AD4" s="72"/>
      <c r="AE4" s="72"/>
      <c r="AF4" s="72"/>
      <c r="AG4" s="72"/>
      <c r="AH4" s="72"/>
      <c r="AI4" s="72"/>
      <c r="AJ4" s="75"/>
      <c r="AK4" s="25"/>
      <c r="AL4" s="19"/>
      <c r="AM4" s="20"/>
      <c r="AN4" s="107" t="e" cm="1">
        <f t="array" ref="AN4">SUM(AO4:AZ4/AN3)</f>
        <v>#DIV/0!</v>
      </c>
      <c r="AO4" s="27"/>
      <c r="AP4" s="72"/>
      <c r="AQ4" s="72"/>
      <c r="AR4" s="72"/>
      <c r="AS4" s="72"/>
      <c r="AT4" s="72"/>
      <c r="AU4" s="72"/>
      <c r="AV4" s="72"/>
      <c r="AW4" s="72"/>
      <c r="AX4" s="72"/>
      <c r="AY4" s="72"/>
      <c r="AZ4" s="75"/>
      <c r="BA4" s="25"/>
      <c r="BB4" s="19"/>
      <c r="BC4" s="20"/>
      <c r="BD4" s="107" t="e" cm="1">
        <f t="array" ref="BD4">SUM(BE4:BP4/BD3)</f>
        <v>#DIV/0!</v>
      </c>
      <c r="BE4" s="27"/>
      <c r="BF4" s="72"/>
      <c r="BG4" s="72"/>
      <c r="BH4" s="72"/>
      <c r="BI4" s="72"/>
      <c r="BJ4" s="72"/>
      <c r="BK4" s="72"/>
      <c r="BL4" s="72"/>
      <c r="BM4" s="72"/>
      <c r="BN4" s="72"/>
      <c r="BO4" s="72"/>
      <c r="BP4" s="75"/>
      <c r="BQ4" s="25"/>
      <c r="BR4" s="19"/>
      <c r="BS4" s="20"/>
      <c r="BT4" s="107" t="e" cm="1">
        <f t="array" ref="BT4">SUM(BU4:CF4/BT3)</f>
        <v>#DIV/0!</v>
      </c>
      <c r="BU4" s="27"/>
      <c r="BV4" s="72"/>
      <c r="BW4" s="72"/>
      <c r="BX4" s="72"/>
      <c r="BY4" s="72"/>
      <c r="BZ4" s="72"/>
      <c r="CA4" s="72"/>
      <c r="CB4" s="72"/>
      <c r="CC4" s="72"/>
      <c r="CD4" s="72"/>
      <c r="CE4" s="72"/>
      <c r="CF4" s="75"/>
      <c r="CG4" s="25"/>
      <c r="CH4" s="19"/>
      <c r="CI4" s="20"/>
      <c r="CJ4" s="107" t="e" cm="1">
        <f t="array" ref="CJ4">SUM(CK4:CV4/CJ3)</f>
        <v>#DIV/0!</v>
      </c>
      <c r="CK4" s="27"/>
      <c r="CL4" s="72"/>
      <c r="CM4" s="72"/>
      <c r="CN4" s="72"/>
      <c r="CO4" s="72"/>
      <c r="CP4" s="72"/>
      <c r="CQ4" s="72"/>
      <c r="CR4" s="72"/>
      <c r="CS4" s="72"/>
      <c r="CT4" s="72"/>
      <c r="CU4" s="72"/>
      <c r="CV4" s="75"/>
      <c r="CW4" s="25"/>
      <c r="CX4" s="19"/>
      <c r="CY4" s="20"/>
      <c r="CZ4" s="107" t="e" cm="1">
        <f t="array" ref="CZ4">SUM(DA4:DL4/CZ3)</f>
        <v>#DIV/0!</v>
      </c>
      <c r="DA4" s="72"/>
      <c r="DB4" s="72"/>
      <c r="DC4" s="72"/>
      <c r="DD4" s="72"/>
      <c r="DE4" s="72"/>
      <c r="DF4" s="72"/>
      <c r="DG4" s="72"/>
      <c r="DH4" s="72"/>
      <c r="DI4" s="72"/>
      <c r="DJ4" s="72"/>
      <c r="DK4" s="72"/>
      <c r="DL4" s="75"/>
      <c r="DM4" s="25"/>
      <c r="DN4" s="19"/>
      <c r="DO4" s="20"/>
      <c r="DP4" s="109" t="e" cm="1">
        <f t="array" ref="DP4">SUM(DQ4:EB4/DP3)</f>
        <v>#DIV/0!</v>
      </c>
      <c r="DQ4" s="76"/>
      <c r="DR4" s="72"/>
      <c r="DS4" s="72"/>
      <c r="DT4" s="72"/>
      <c r="DU4" s="72"/>
      <c r="DV4" s="72"/>
      <c r="DW4" s="72"/>
      <c r="DX4" s="72"/>
      <c r="DY4" s="72"/>
      <c r="DZ4" s="72"/>
      <c r="EA4" s="72"/>
      <c r="EB4" s="75"/>
    </row>
    <row r="5" spans="1:132" ht="43.5" customHeight="1" thickBot="1" x14ac:dyDescent="0.3">
      <c r="A5" s="105" t="s">
        <v>30</v>
      </c>
      <c r="B5" s="106"/>
      <c r="C5" s="69"/>
      <c r="D5" s="69"/>
      <c r="E5" s="69"/>
      <c r="F5" s="69"/>
      <c r="G5" s="69"/>
      <c r="H5" s="108"/>
      <c r="I5" s="59"/>
      <c r="J5" s="54">
        <f>IF(J3=0, 0, SUM(J4/J3))</f>
        <v>0</v>
      </c>
      <c r="K5" s="54">
        <f t="shared" ref="K5:T5" si="8">IF(K3=0, 0, SUM(K4/K3))</f>
        <v>0</v>
      </c>
      <c r="L5" s="54">
        <f t="shared" si="8"/>
        <v>0</v>
      </c>
      <c r="M5" s="54">
        <f t="shared" si="8"/>
        <v>0</v>
      </c>
      <c r="N5" s="54">
        <f t="shared" si="8"/>
        <v>0</v>
      </c>
      <c r="O5" s="54">
        <f t="shared" si="8"/>
        <v>0</v>
      </c>
      <c r="P5" s="54">
        <f t="shared" si="8"/>
        <v>0</v>
      </c>
      <c r="Q5" s="54">
        <f t="shared" si="8"/>
        <v>0</v>
      </c>
      <c r="R5" s="54">
        <f t="shared" si="8"/>
        <v>0</v>
      </c>
      <c r="S5" s="54">
        <f t="shared" si="8"/>
        <v>0</v>
      </c>
      <c r="T5" s="54">
        <f t="shared" si="8"/>
        <v>0</v>
      </c>
      <c r="U5" s="31"/>
      <c r="V5" s="8"/>
      <c r="W5" s="21"/>
      <c r="X5" s="108"/>
      <c r="Y5" s="28"/>
      <c r="Z5" s="54">
        <f>IF(Z3=0, 0, SUM(Z4/Z3))</f>
        <v>0</v>
      </c>
      <c r="AA5" s="54">
        <f t="shared" ref="AA5:AJ5" si="9">IF(AA3=0, 0, SUM(AA4/AA3))</f>
        <v>0</v>
      </c>
      <c r="AB5" s="54">
        <f t="shared" si="9"/>
        <v>0</v>
      </c>
      <c r="AC5" s="54">
        <f t="shared" si="9"/>
        <v>0</v>
      </c>
      <c r="AD5" s="54">
        <f t="shared" si="9"/>
        <v>0</v>
      </c>
      <c r="AE5" s="54">
        <f t="shared" si="9"/>
        <v>0</v>
      </c>
      <c r="AF5" s="54">
        <f t="shared" si="9"/>
        <v>0</v>
      </c>
      <c r="AG5" s="54">
        <f t="shared" si="9"/>
        <v>0</v>
      </c>
      <c r="AH5" s="54">
        <f t="shared" si="9"/>
        <v>0</v>
      </c>
      <c r="AI5" s="54">
        <f t="shared" si="9"/>
        <v>0</v>
      </c>
      <c r="AJ5" s="54">
        <f t="shared" si="9"/>
        <v>0</v>
      </c>
      <c r="AK5" s="31"/>
      <c r="AL5" s="8"/>
      <c r="AM5" s="21"/>
      <c r="AN5" s="108"/>
      <c r="AO5" s="28"/>
      <c r="AP5" s="54">
        <f>IF(AP3=0, 0, SUM(AP4/AP3))</f>
        <v>0</v>
      </c>
      <c r="AQ5" s="54">
        <f t="shared" ref="AQ5:AZ5" si="10">IF(AQ3=0, 0, SUM(AQ4/AQ3))</f>
        <v>0</v>
      </c>
      <c r="AR5" s="54">
        <f t="shared" si="10"/>
        <v>0</v>
      </c>
      <c r="AS5" s="54">
        <f t="shared" si="10"/>
        <v>0</v>
      </c>
      <c r="AT5" s="54">
        <f t="shared" si="10"/>
        <v>0</v>
      </c>
      <c r="AU5" s="54">
        <f t="shared" si="10"/>
        <v>0</v>
      </c>
      <c r="AV5" s="54">
        <f t="shared" si="10"/>
        <v>0</v>
      </c>
      <c r="AW5" s="54">
        <f t="shared" si="10"/>
        <v>0</v>
      </c>
      <c r="AX5" s="54">
        <f t="shared" si="10"/>
        <v>0</v>
      </c>
      <c r="AY5" s="54">
        <f t="shared" si="10"/>
        <v>0</v>
      </c>
      <c r="AZ5" s="54">
        <f t="shared" si="10"/>
        <v>0</v>
      </c>
      <c r="BA5" s="26"/>
      <c r="BB5" s="22"/>
      <c r="BC5" s="37"/>
      <c r="BD5" s="108"/>
      <c r="BE5" s="28"/>
      <c r="BF5" s="54">
        <f t="shared" ref="BF5" si="11">IF(BF3=0, 0, SUM(BF4/BF3))</f>
        <v>0</v>
      </c>
      <c r="BG5" s="54">
        <f t="shared" ref="BG5" si="12">IF(BG3=0, 0, SUM(BG4/BG3))</f>
        <v>0</v>
      </c>
      <c r="BH5" s="54">
        <f t="shared" ref="BH5" si="13">IF(BH3=0, 0, SUM(BH4/BH3))</f>
        <v>0</v>
      </c>
      <c r="BI5" s="54">
        <f t="shared" ref="BI5" si="14">IF(BI3=0, 0, SUM(BI4/BI3))</f>
        <v>0</v>
      </c>
      <c r="BJ5" s="54">
        <f t="shared" ref="BJ5" si="15">IF(BJ3=0, 0, SUM(BJ4/BJ3))</f>
        <v>0</v>
      </c>
      <c r="BK5" s="54">
        <f t="shared" ref="BK5" si="16">IF(BK3=0, 0, SUM(BK4/BK3))</f>
        <v>0</v>
      </c>
      <c r="BL5" s="54">
        <f t="shared" ref="BL5" si="17">IF(BL3=0, 0, SUM(BL4/BL3))</f>
        <v>0</v>
      </c>
      <c r="BM5" s="54">
        <f t="shared" ref="BM5" si="18">IF(BM3=0, 0, SUM(BM4/BM3))</f>
        <v>0</v>
      </c>
      <c r="BN5" s="54">
        <f t="shared" ref="BN5" si="19">IF(BN3=0, 0, SUM(BN4/BN3))</f>
        <v>0</v>
      </c>
      <c r="BO5" s="54">
        <f t="shared" ref="BO5" si="20">IF(BO3=0, 0, SUM(BO4/BO3))</f>
        <v>0</v>
      </c>
      <c r="BP5" s="54">
        <f t="shared" ref="BP5" si="21">IF(BP3=0, 0, SUM(BP4/BP3))</f>
        <v>0</v>
      </c>
      <c r="BQ5" s="31"/>
      <c r="BR5" s="8"/>
      <c r="BS5" s="21"/>
      <c r="BT5" s="108"/>
      <c r="BU5" s="28"/>
      <c r="BV5" s="54">
        <f t="shared" ref="BV5" si="22">IF(BV3=0, 0, SUM(BV4/BV3))</f>
        <v>0</v>
      </c>
      <c r="BW5" s="54">
        <f t="shared" ref="BW5" si="23">IF(BW3=0, 0, SUM(BW4/BW3))</f>
        <v>0</v>
      </c>
      <c r="BX5" s="54">
        <f t="shared" ref="BX5" si="24">IF(BX3=0, 0, SUM(BX4/BX3))</f>
        <v>0</v>
      </c>
      <c r="BY5" s="54">
        <f t="shared" ref="BY5" si="25">IF(BY3=0, 0, SUM(BY4/BY3))</f>
        <v>0</v>
      </c>
      <c r="BZ5" s="54">
        <f t="shared" ref="BZ5" si="26">IF(BZ3=0, 0, SUM(BZ4/BZ3))</f>
        <v>0</v>
      </c>
      <c r="CA5" s="54">
        <f t="shared" ref="CA5" si="27">IF(CA3=0, 0, SUM(CA4/CA3))</f>
        <v>0</v>
      </c>
      <c r="CB5" s="54">
        <f t="shared" ref="CB5" si="28">IF(CB3=0, 0, SUM(CB4/CB3))</f>
        <v>0</v>
      </c>
      <c r="CC5" s="54">
        <f t="shared" ref="CC5" si="29">IF(CC3=0, 0, SUM(CC4/CC3))</f>
        <v>0</v>
      </c>
      <c r="CD5" s="54">
        <f t="shared" ref="CD5" si="30">IF(CD3=0, 0, SUM(CD4/CD3))</f>
        <v>0</v>
      </c>
      <c r="CE5" s="54">
        <f t="shared" ref="CE5" si="31">IF(CE3=0, 0, SUM(CE4/CE3))</f>
        <v>0</v>
      </c>
      <c r="CF5" s="54">
        <f t="shared" ref="CF5" si="32">IF(CF3=0, 0, SUM(CF4/CF3))</f>
        <v>0</v>
      </c>
      <c r="CG5" s="31"/>
      <c r="CH5" s="8"/>
      <c r="CI5" s="21"/>
      <c r="CJ5" s="108"/>
      <c r="CK5" s="28"/>
      <c r="CL5" s="54">
        <f t="shared" ref="CL5" si="33">IF(CL3=0, 0, SUM(CL4/CL3))</f>
        <v>0</v>
      </c>
      <c r="CM5" s="54">
        <f t="shared" ref="CM5" si="34">IF(CM3=0, 0, SUM(CM4/CM3))</f>
        <v>0</v>
      </c>
      <c r="CN5" s="54">
        <f t="shared" ref="CN5" si="35">IF(CN3=0, 0, SUM(CN4/CN3))</f>
        <v>0</v>
      </c>
      <c r="CO5" s="54">
        <f t="shared" ref="CO5" si="36">IF(CO3=0, 0, SUM(CO4/CO3))</f>
        <v>0</v>
      </c>
      <c r="CP5" s="54">
        <f t="shared" ref="CP5" si="37">IF(CP3=0, 0, SUM(CP4/CP3))</f>
        <v>0</v>
      </c>
      <c r="CQ5" s="54">
        <f t="shared" ref="CQ5" si="38">IF(CQ3=0, 0, SUM(CQ4/CQ3))</f>
        <v>0</v>
      </c>
      <c r="CR5" s="54">
        <f t="shared" ref="CR5" si="39">IF(CR3=0, 0, SUM(CR4/CR3))</f>
        <v>0</v>
      </c>
      <c r="CS5" s="54">
        <f t="shared" ref="CS5" si="40">IF(CS3=0, 0, SUM(CS4/CS3))</f>
        <v>0</v>
      </c>
      <c r="CT5" s="54">
        <f t="shared" ref="CT5" si="41">IF(CT3=0, 0, SUM(CT4/CT3))</f>
        <v>0</v>
      </c>
      <c r="CU5" s="54">
        <f t="shared" ref="CU5" si="42">IF(CU3=0, 0, SUM(CU4/CU3))</f>
        <v>0</v>
      </c>
      <c r="CV5" s="54">
        <f t="shared" ref="CV5" si="43">IF(CV3=0, 0, SUM(CV4/CV3))</f>
        <v>0</v>
      </c>
      <c r="CW5" s="31"/>
      <c r="CX5" s="8"/>
      <c r="CY5" s="21"/>
      <c r="CZ5" s="108"/>
      <c r="DA5" s="54">
        <f t="shared" ref="DA5" si="44">IF(DA3=0, 0, SUM(DA4/DA3))</f>
        <v>0</v>
      </c>
      <c r="DB5" s="54">
        <f t="shared" ref="DB5" si="45">IF(DB3=0, 0, SUM(DB4/DB3))</f>
        <v>0</v>
      </c>
      <c r="DC5" s="54">
        <f t="shared" ref="DC5" si="46">IF(DC3=0, 0, SUM(DC4/DC3))</f>
        <v>0</v>
      </c>
      <c r="DD5" s="54">
        <f t="shared" ref="DD5" si="47">IF(DD3=0, 0, SUM(DD4/DD3))</f>
        <v>0</v>
      </c>
      <c r="DE5" s="54">
        <f t="shared" ref="DE5" si="48">IF(DE3=0, 0, SUM(DE4/DE3))</f>
        <v>0</v>
      </c>
      <c r="DF5" s="54">
        <f t="shared" ref="DF5" si="49">IF(DF3=0, 0, SUM(DF4/DF3))</f>
        <v>0</v>
      </c>
      <c r="DG5" s="54">
        <f t="shared" ref="DG5" si="50">IF(DG3=0, 0, SUM(DG4/DG3))</f>
        <v>0</v>
      </c>
      <c r="DH5" s="54">
        <f t="shared" ref="DH5" si="51">IF(DH3=0, 0, SUM(DH4/DH3))</f>
        <v>0</v>
      </c>
      <c r="DI5" s="54">
        <f t="shared" ref="DI5" si="52">IF(DI3=0, 0, SUM(DI4/DI3))</f>
        <v>0</v>
      </c>
      <c r="DJ5" s="54">
        <f t="shared" ref="DJ5" si="53">IF(DJ3=0, 0, SUM(DJ4/DJ3))</f>
        <v>0</v>
      </c>
      <c r="DK5" s="54">
        <f t="shared" ref="DK5" si="54">IF(DK3=0, 0, SUM(DK4/DK3))</f>
        <v>0</v>
      </c>
      <c r="DL5" s="54">
        <f t="shared" ref="DL5" si="55">IF(DL3=0, 0, SUM(DL4/DL3))</f>
        <v>0</v>
      </c>
      <c r="DM5" s="31"/>
      <c r="DN5" s="8"/>
      <c r="DO5" s="21"/>
      <c r="DP5" s="110"/>
      <c r="DQ5" s="78">
        <f t="shared" ref="DQ5" si="56">IF(DQ3=0, 0, SUM(DQ4/DQ3))</f>
        <v>0</v>
      </c>
      <c r="DR5" s="54">
        <f t="shared" ref="DR5" si="57">IF(DR3=0, 0, SUM(DR4/DR3))</f>
        <v>0</v>
      </c>
      <c r="DS5" s="54">
        <f t="shared" ref="DS5" si="58">IF(DS3=0, 0, SUM(DS4/DS3))</f>
        <v>0</v>
      </c>
      <c r="DT5" s="54">
        <f t="shared" ref="DT5" si="59">IF(DT3=0, 0, SUM(DT4/DT3))</f>
        <v>0</v>
      </c>
      <c r="DU5" s="54">
        <f t="shared" ref="DU5" si="60">IF(DU3=0, 0, SUM(DU4/DU3))</f>
        <v>0</v>
      </c>
      <c r="DV5" s="54">
        <f t="shared" ref="DV5" si="61">IF(DV3=0, 0, SUM(DV4/DV3))</f>
        <v>0</v>
      </c>
      <c r="DW5" s="54">
        <f t="shared" ref="DW5" si="62">IF(DW3=0, 0, SUM(DW4/DW3))</f>
        <v>0</v>
      </c>
      <c r="DX5" s="54">
        <f t="shared" ref="DX5" si="63">IF(DX3=0, 0, SUM(DX4/DX3))</f>
        <v>0</v>
      </c>
      <c r="DY5" s="54">
        <f t="shared" ref="DY5" si="64">IF(DY3=0, 0, SUM(DY4/DY3))</f>
        <v>0</v>
      </c>
      <c r="DZ5" s="54">
        <f t="shared" ref="DZ5" si="65">IF(DZ3=0, 0, SUM(DZ4/DZ3))</f>
        <v>0</v>
      </c>
      <c r="EA5" s="54">
        <f t="shared" ref="EA5" si="66">IF(EA3=0, 0, SUM(EA4/EA3))</f>
        <v>0</v>
      </c>
      <c r="EB5" s="55">
        <f t="shared" ref="EB5" si="67">IF(EB3=0, 0, SUM(EB4/EB3))</f>
        <v>0</v>
      </c>
    </row>
    <row r="11" spans="1:132" x14ac:dyDescent="0.25">
      <c r="BF11" s="70"/>
      <c r="BG11" s="70"/>
      <c r="BH11" s="70"/>
      <c r="BI11" s="70"/>
      <c r="BJ11" s="70"/>
      <c r="BK11" s="70"/>
      <c r="BL11" s="70"/>
      <c r="BM11" s="70"/>
    </row>
    <row r="12" spans="1:132" x14ac:dyDescent="0.25">
      <c r="BF12" s="70"/>
      <c r="BG12" s="70"/>
      <c r="BH12" s="70"/>
      <c r="BI12" s="70"/>
      <c r="BJ12" s="70"/>
      <c r="BK12" s="70"/>
      <c r="BL12" s="70"/>
      <c r="BM12" s="70"/>
    </row>
  </sheetData>
  <sheetProtection algorithmName="SHA-512" hashValue="Rf/lFkm4M8D+FeR6apb7jfpdMNdZjo5MMYPxiBAJolCvNq4LTcEk4kOkPKe3ojH++eBFVhJubJiWVIiDvqHvPA==" saltValue="OAmq1BgG2pYbhUCyl0yqKA==" spinCount="100000" sheet="1" objects="1" scenarios="1"/>
  <protectedRanges>
    <protectedRange sqref="DQ4:EB4" name="Range10"/>
    <protectedRange sqref="DA4:DL4" name="Range9"/>
    <protectedRange sqref="CL4:CV4" name="Range8"/>
    <protectedRange sqref="BV4:CF4" name="Range7"/>
    <protectedRange sqref="BF4:BP4" name="Range6"/>
    <protectedRange sqref="AP4:AZ4" name="Range5"/>
    <protectedRange sqref="Z4:AJ4" name="Range4"/>
    <protectedRange sqref="J4:T4" name="Range3"/>
    <protectedRange sqref="B3" name="Range2"/>
  </protectedRanges>
  <mergeCells count="19">
    <mergeCell ref="DP4:DP5"/>
    <mergeCell ref="AN4:AN5"/>
    <mergeCell ref="BD4:BD5"/>
    <mergeCell ref="BT4:BT5"/>
    <mergeCell ref="CJ4:CJ5"/>
    <mergeCell ref="CZ4:CZ5"/>
    <mergeCell ref="A1:B2"/>
    <mergeCell ref="E1:T1"/>
    <mergeCell ref="U1:AJ1"/>
    <mergeCell ref="A4:B4"/>
    <mergeCell ref="A5:B5"/>
    <mergeCell ref="H4:H5"/>
    <mergeCell ref="X4:X5"/>
    <mergeCell ref="DM1:EB1"/>
    <mergeCell ref="AK1:AZ1"/>
    <mergeCell ref="BA1:BP1"/>
    <mergeCell ref="BQ1:CF1"/>
    <mergeCell ref="CG1:CV1"/>
    <mergeCell ref="CW1:DL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91E48-576F-4EB4-9331-88490BE60DAA}">
  <dimension ref="A1:CF5"/>
  <sheetViews>
    <sheetView workbookViewId="0">
      <pane xSplit="1" ySplit="2" topLeftCell="B3" activePane="bottomRight" state="frozen"/>
      <selection pane="topRight" activeCell="B1" sqref="B1"/>
      <selection pane="bottomLeft" activeCell="A3" sqref="A3"/>
      <selection pane="bottomRight" activeCell="B3" sqref="B3"/>
    </sheetView>
  </sheetViews>
  <sheetFormatPr defaultRowHeight="15" x14ac:dyDescent="0.25"/>
  <cols>
    <col min="1" max="1" width="41.28515625" customWidth="1"/>
    <col min="2" max="2" width="10.85546875" customWidth="1"/>
    <col min="3" max="3" width="16.28515625" hidden="1" customWidth="1"/>
    <col min="4" max="4" width="13.28515625" hidden="1" customWidth="1"/>
    <col min="5" max="5" width="11.42578125" hidden="1" customWidth="1"/>
    <col min="6" max="6" width="11.140625" hidden="1" customWidth="1"/>
    <col min="7" max="7" width="8.42578125" hidden="1" customWidth="1"/>
    <col min="8" max="8" width="10.140625" bestFit="1" customWidth="1"/>
    <col min="9" max="19" width="11.28515625" customWidth="1"/>
    <col min="20" max="20" width="10.5703125" customWidth="1"/>
    <col min="21" max="21" width="10.140625" hidden="1" customWidth="1"/>
    <col min="22" max="22" width="10.5703125" hidden="1" customWidth="1"/>
    <col min="23" max="23" width="8.42578125" hidden="1" customWidth="1"/>
    <col min="24" max="35" width="10.28515625" customWidth="1"/>
    <col min="36" max="36" width="10.5703125" bestFit="1" customWidth="1"/>
    <col min="37" max="37" width="0" hidden="1" customWidth="1"/>
    <col min="38" max="38" width="14.85546875" hidden="1" customWidth="1"/>
    <col min="39" max="39" width="0" hidden="1" customWidth="1"/>
    <col min="40" max="52" width="10.5703125" customWidth="1"/>
    <col min="53" max="54" width="10.140625" hidden="1" customWidth="1"/>
    <col min="55" max="55" width="0" hidden="1" customWidth="1"/>
    <col min="69" max="69" width="10.140625" hidden="1" customWidth="1"/>
    <col min="70" max="70" width="12.42578125" hidden="1" customWidth="1"/>
    <col min="71" max="71" width="0" hidden="1" customWidth="1"/>
    <col min="72" max="72" width="10" bestFit="1" customWidth="1"/>
    <col min="73" max="83" width="10" customWidth="1"/>
  </cols>
  <sheetData>
    <row r="1" spans="1:84" ht="15.75" thickBot="1" x14ac:dyDescent="0.3">
      <c r="A1" s="102"/>
      <c r="B1" s="102"/>
      <c r="C1" s="1"/>
      <c r="D1" s="1"/>
      <c r="E1" s="103" t="s">
        <v>31</v>
      </c>
      <c r="F1" s="104"/>
      <c r="G1" s="104"/>
      <c r="H1" s="94"/>
      <c r="I1" s="94"/>
      <c r="J1" s="94"/>
      <c r="K1" s="94"/>
      <c r="L1" s="94"/>
      <c r="M1" s="94"/>
      <c r="N1" s="94"/>
      <c r="O1" s="94"/>
      <c r="P1" s="94"/>
      <c r="Q1" s="94"/>
      <c r="R1" s="94"/>
      <c r="S1" s="94"/>
      <c r="T1" s="96"/>
      <c r="U1" s="119" t="s">
        <v>32</v>
      </c>
      <c r="V1" s="120"/>
      <c r="W1" s="120"/>
      <c r="X1" s="120"/>
      <c r="Y1" s="120"/>
      <c r="Z1" s="120"/>
      <c r="AA1" s="120"/>
      <c r="AB1" s="120"/>
      <c r="AC1" s="120"/>
      <c r="AD1" s="120"/>
      <c r="AE1" s="120"/>
      <c r="AF1" s="120"/>
      <c r="AG1" s="120"/>
      <c r="AH1" s="120"/>
      <c r="AI1" s="120"/>
      <c r="AJ1" s="121"/>
      <c r="AK1" s="113" t="s">
        <v>33</v>
      </c>
      <c r="AL1" s="114"/>
      <c r="AM1" s="114"/>
      <c r="AN1" s="90"/>
      <c r="AO1" s="91"/>
      <c r="AP1" s="91"/>
      <c r="AQ1" s="91"/>
      <c r="AR1" s="91"/>
      <c r="AS1" s="91"/>
      <c r="AT1" s="91"/>
      <c r="AU1" s="91"/>
      <c r="AV1" s="91"/>
      <c r="AW1" s="91"/>
      <c r="AX1" s="91"/>
      <c r="AY1" s="91"/>
      <c r="AZ1" s="91"/>
      <c r="BA1" s="115" t="s">
        <v>34</v>
      </c>
      <c r="BB1" s="116"/>
      <c r="BC1" s="116"/>
      <c r="BD1" s="86"/>
      <c r="BE1" s="86"/>
      <c r="BF1" s="86"/>
      <c r="BG1" s="86"/>
      <c r="BH1" s="86"/>
      <c r="BI1" s="86"/>
      <c r="BJ1" s="86"/>
      <c r="BK1" s="86"/>
      <c r="BL1" s="86"/>
      <c r="BM1" s="86"/>
      <c r="BN1" s="86"/>
      <c r="BO1" s="86"/>
      <c r="BP1" s="88"/>
      <c r="BQ1" s="117" t="s">
        <v>35</v>
      </c>
      <c r="BR1" s="118"/>
      <c r="BS1" s="118"/>
      <c r="BT1" s="94"/>
      <c r="BU1" s="95"/>
      <c r="BV1" s="95"/>
      <c r="BW1" s="95"/>
      <c r="BX1" s="95"/>
      <c r="BY1" s="95"/>
      <c r="BZ1" s="95"/>
      <c r="CA1" s="95"/>
      <c r="CB1" s="95"/>
      <c r="CC1" s="95"/>
      <c r="CD1" s="95"/>
      <c r="CE1" s="95"/>
      <c r="CF1" s="96"/>
    </row>
    <row r="2" spans="1:84" ht="51.75" thickBot="1" x14ac:dyDescent="0.3">
      <c r="A2" s="102"/>
      <c r="B2" s="102"/>
      <c r="C2" s="9" t="s">
        <v>10</v>
      </c>
      <c r="D2" s="52" t="s">
        <v>11</v>
      </c>
      <c r="E2" s="33" t="s">
        <v>12</v>
      </c>
      <c r="F2" s="32" t="s">
        <v>13</v>
      </c>
      <c r="G2" s="34" t="s">
        <v>14</v>
      </c>
      <c r="H2" s="7" t="s">
        <v>15</v>
      </c>
      <c r="I2" s="57" t="s">
        <v>16</v>
      </c>
      <c r="J2" s="3" t="s">
        <v>17</v>
      </c>
      <c r="K2" s="3" t="s">
        <v>18</v>
      </c>
      <c r="L2" s="3" t="s">
        <v>19</v>
      </c>
      <c r="M2" s="3" t="s">
        <v>20</v>
      </c>
      <c r="N2" s="3" t="s">
        <v>21</v>
      </c>
      <c r="O2" s="3" t="s">
        <v>22</v>
      </c>
      <c r="P2" s="3" t="s">
        <v>23</v>
      </c>
      <c r="Q2" s="3" t="s">
        <v>24</v>
      </c>
      <c r="R2" s="3" t="s">
        <v>25</v>
      </c>
      <c r="S2" s="3" t="s">
        <v>26</v>
      </c>
      <c r="T2" s="56" t="s">
        <v>27</v>
      </c>
      <c r="U2" s="53" t="s">
        <v>12</v>
      </c>
      <c r="V2" s="46" t="s">
        <v>13</v>
      </c>
      <c r="W2" s="47" t="s">
        <v>14</v>
      </c>
      <c r="X2" s="51" t="s">
        <v>15</v>
      </c>
      <c r="Y2" s="50" t="s">
        <v>16</v>
      </c>
      <c r="Z2" s="48" t="s">
        <v>17</v>
      </c>
      <c r="AA2" s="48" t="s">
        <v>18</v>
      </c>
      <c r="AB2" s="48" t="s">
        <v>19</v>
      </c>
      <c r="AC2" s="48" t="s">
        <v>20</v>
      </c>
      <c r="AD2" s="48" t="s">
        <v>21</v>
      </c>
      <c r="AE2" s="48" t="s">
        <v>22</v>
      </c>
      <c r="AF2" s="48" t="s">
        <v>23</v>
      </c>
      <c r="AG2" s="48" t="s">
        <v>24</v>
      </c>
      <c r="AH2" s="48" t="s">
        <v>25</v>
      </c>
      <c r="AI2" s="48" t="s">
        <v>26</v>
      </c>
      <c r="AJ2" s="49" t="s">
        <v>27</v>
      </c>
      <c r="AK2" s="29" t="s">
        <v>12</v>
      </c>
      <c r="AL2" s="4" t="s">
        <v>13</v>
      </c>
      <c r="AM2" s="6" t="s">
        <v>14</v>
      </c>
      <c r="AN2" s="45" t="s">
        <v>15</v>
      </c>
      <c r="AO2" s="44" t="s">
        <v>16</v>
      </c>
      <c r="AP2" s="42" t="s">
        <v>17</v>
      </c>
      <c r="AQ2" s="42" t="s">
        <v>18</v>
      </c>
      <c r="AR2" s="42" t="s">
        <v>19</v>
      </c>
      <c r="AS2" s="42" t="s">
        <v>20</v>
      </c>
      <c r="AT2" s="42" t="s">
        <v>21</v>
      </c>
      <c r="AU2" s="42" t="s">
        <v>22</v>
      </c>
      <c r="AV2" s="42" t="s">
        <v>23</v>
      </c>
      <c r="AW2" s="42" t="s">
        <v>24</v>
      </c>
      <c r="AX2" s="42" t="s">
        <v>25</v>
      </c>
      <c r="AY2" s="42" t="s">
        <v>26</v>
      </c>
      <c r="AZ2" s="43" t="s">
        <v>27</v>
      </c>
      <c r="BA2" s="40" t="s">
        <v>12</v>
      </c>
      <c r="BB2" s="32" t="s">
        <v>13</v>
      </c>
      <c r="BC2" s="34" t="s">
        <v>14</v>
      </c>
      <c r="BD2" s="39" t="s">
        <v>15</v>
      </c>
      <c r="BE2" s="38" t="s">
        <v>16</v>
      </c>
      <c r="BF2" s="35" t="s">
        <v>17</v>
      </c>
      <c r="BG2" s="35" t="s">
        <v>18</v>
      </c>
      <c r="BH2" s="35" t="s">
        <v>19</v>
      </c>
      <c r="BI2" s="35" t="s">
        <v>20</v>
      </c>
      <c r="BJ2" s="35" t="s">
        <v>21</v>
      </c>
      <c r="BK2" s="35" t="s">
        <v>22</v>
      </c>
      <c r="BL2" s="35" t="s">
        <v>23</v>
      </c>
      <c r="BM2" s="35" t="s">
        <v>24</v>
      </c>
      <c r="BN2" s="35" t="s">
        <v>25</v>
      </c>
      <c r="BO2" s="35" t="s">
        <v>26</v>
      </c>
      <c r="BP2" s="36" t="s">
        <v>27</v>
      </c>
      <c r="BQ2" s="29" t="s">
        <v>12</v>
      </c>
      <c r="BR2" s="4" t="s">
        <v>13</v>
      </c>
      <c r="BS2" s="6" t="s">
        <v>14</v>
      </c>
      <c r="BT2" s="7" t="s">
        <v>15</v>
      </c>
      <c r="BU2" s="24" t="s">
        <v>16</v>
      </c>
      <c r="BV2" s="23" t="s">
        <v>17</v>
      </c>
      <c r="BW2" s="23" t="s">
        <v>18</v>
      </c>
      <c r="BX2" s="23" t="s">
        <v>19</v>
      </c>
      <c r="BY2" s="23" t="s">
        <v>20</v>
      </c>
      <c r="BZ2" s="23" t="s">
        <v>21</v>
      </c>
      <c r="CA2" s="23" t="s">
        <v>22</v>
      </c>
      <c r="CB2" s="23" t="s">
        <v>23</v>
      </c>
      <c r="CC2" s="23" t="s">
        <v>24</v>
      </c>
      <c r="CD2" s="23" t="s">
        <v>25</v>
      </c>
      <c r="CE2" s="23" t="s">
        <v>26</v>
      </c>
      <c r="CF2" s="5" t="s">
        <v>27</v>
      </c>
    </row>
    <row r="3" spans="1:84" s="2" customFormat="1" ht="45.75" thickBot="1" x14ac:dyDescent="0.3">
      <c r="A3" s="11" t="s">
        <v>28</v>
      </c>
      <c r="B3" s="10"/>
      <c r="C3" s="62">
        <v>1979625.76</v>
      </c>
      <c r="D3" s="63">
        <f>SUM(B3/C3)</f>
        <v>0</v>
      </c>
      <c r="E3" s="64">
        <v>5581000</v>
      </c>
      <c r="F3" s="65">
        <f>SUM(E3*D3)</f>
        <v>0</v>
      </c>
      <c r="G3" s="66">
        <v>3.75</v>
      </c>
      <c r="H3" s="16">
        <f>ROUND(SUM(F3/G3),0)</f>
        <v>0</v>
      </c>
      <c r="I3" s="17"/>
      <c r="J3" s="12">
        <f t="shared" ref="J3:S3" si="0">IF($H$3&lt;COLUMNS($J$3:$T$3),
    IF(COLUMN()-COLUMN($J$3)+1&lt;=$H$3,1,0),
    INT($H$3/COLUMNS($J$3:$T$3)) + IF(COLUMN()-COLUMN($J$3)+1&lt;=ROUND(MOD($H$3,COLUMNS($J$3:$T$3)), 0),1,0)
)</f>
        <v>0</v>
      </c>
      <c r="K3" s="12">
        <f t="shared" si="0"/>
        <v>0</v>
      </c>
      <c r="L3" s="12">
        <f t="shared" si="0"/>
        <v>0</v>
      </c>
      <c r="M3" s="12">
        <f t="shared" si="0"/>
        <v>0</v>
      </c>
      <c r="N3" s="12">
        <f t="shared" si="0"/>
        <v>0</v>
      </c>
      <c r="O3" s="12">
        <f t="shared" si="0"/>
        <v>0</v>
      </c>
      <c r="P3" s="12">
        <f t="shared" si="0"/>
        <v>0</v>
      </c>
      <c r="Q3" s="12">
        <f t="shared" si="0"/>
        <v>0</v>
      </c>
      <c r="R3" s="12">
        <f t="shared" si="0"/>
        <v>0</v>
      </c>
      <c r="S3" s="12">
        <f t="shared" si="0"/>
        <v>0</v>
      </c>
      <c r="T3" s="12">
        <f>IF($H$3&lt;COLUMNS($J$3:$T$3),
    IF(COLUMN()-COLUMN($J$3)+1&lt;=$H$3,1,0),
    INT($H$3/COLUMNS($J$3:$T$3)) + IF(COLUMN()-COLUMN($J$3)+1&lt;=ROUND(MOD($H$3,COLUMNS($J$3:$T$3)), 0),1,0)
)</f>
        <v>0</v>
      </c>
      <c r="U3" s="30">
        <v>870000</v>
      </c>
      <c r="V3" s="13">
        <f>SUM(U3*D3)</f>
        <v>0</v>
      </c>
      <c r="W3" s="15">
        <v>14.2</v>
      </c>
      <c r="X3" s="16">
        <f>ROUND(SUM(V3/W3),0)</f>
        <v>0</v>
      </c>
      <c r="Y3" s="60"/>
      <c r="Z3" s="61">
        <f t="shared" ref="Z3:AJ3" si="1">IF($X$3&lt;COLUMNS($Z$3:$AJ$3),
    IF(COLUMN()-COLUMN($Z$3)+1&lt;=$X$3,1,0),
    INT($X$3/COLUMNS($Z$3:$AJ$3)) + IF(COLUMN()-COLUMN($Z$3)+1&lt;=ROUND(MOD($X$3,COLUMNS($Z$3:$AJ$3)),0),1,0)
)</f>
        <v>0</v>
      </c>
      <c r="AA3" s="61">
        <f t="shared" si="1"/>
        <v>0</v>
      </c>
      <c r="AB3" s="61">
        <f t="shared" si="1"/>
        <v>0</v>
      </c>
      <c r="AC3" s="61">
        <f t="shared" si="1"/>
        <v>0</v>
      </c>
      <c r="AD3" s="61">
        <f t="shared" si="1"/>
        <v>0</v>
      </c>
      <c r="AE3" s="61">
        <f t="shared" si="1"/>
        <v>0</v>
      </c>
      <c r="AF3" s="61">
        <f t="shared" si="1"/>
        <v>0</v>
      </c>
      <c r="AG3" s="61">
        <f t="shared" si="1"/>
        <v>0</v>
      </c>
      <c r="AH3" s="61">
        <f t="shared" si="1"/>
        <v>0</v>
      </c>
      <c r="AI3" s="61">
        <f t="shared" si="1"/>
        <v>0</v>
      </c>
      <c r="AJ3" s="61">
        <f t="shared" si="1"/>
        <v>0</v>
      </c>
      <c r="AK3" s="30">
        <v>797000</v>
      </c>
      <c r="AL3" s="14">
        <f>SUM(AK3*D3)</f>
        <v>0</v>
      </c>
      <c r="AM3" s="15">
        <v>32</v>
      </c>
      <c r="AN3" s="16">
        <f>ROUND(SUM(AL3/AM3),0)</f>
        <v>0</v>
      </c>
      <c r="AO3" s="17"/>
      <c r="AP3" s="41">
        <f t="shared" ref="AP3:AZ3" si="2">IF($AN$3&lt;COLUMNS($AP$3:$AZ$3),
    IF(COLUMN()-COLUMN($AP$3)+1&lt;=$AN$3,1,0),
    INT($AN$3/COLUMNS($AP$3:$AZ$3)) + IF(COLUMN()-COLUMN($AP$3)+1&lt;=ROUND(MOD($AN$3,COLUMNS($AP$3:$AZ$3)),0),1,0)
)</f>
        <v>0</v>
      </c>
      <c r="AQ3" s="41">
        <f t="shared" si="2"/>
        <v>0</v>
      </c>
      <c r="AR3" s="41">
        <f t="shared" si="2"/>
        <v>0</v>
      </c>
      <c r="AS3" s="41">
        <f t="shared" si="2"/>
        <v>0</v>
      </c>
      <c r="AT3" s="41">
        <f t="shared" si="2"/>
        <v>0</v>
      </c>
      <c r="AU3" s="41">
        <f t="shared" si="2"/>
        <v>0</v>
      </c>
      <c r="AV3" s="41">
        <f t="shared" si="2"/>
        <v>0</v>
      </c>
      <c r="AW3" s="41">
        <f t="shared" si="2"/>
        <v>0</v>
      </c>
      <c r="AX3" s="41">
        <f t="shared" si="2"/>
        <v>0</v>
      </c>
      <c r="AY3" s="41">
        <f t="shared" si="2"/>
        <v>0</v>
      </c>
      <c r="AZ3" s="41">
        <f t="shared" si="2"/>
        <v>0</v>
      </c>
      <c r="BA3" s="30">
        <v>1685000</v>
      </c>
      <c r="BB3" s="14">
        <f>SUM(BA3*D3)</f>
        <v>0</v>
      </c>
      <c r="BC3" s="15">
        <v>15.06</v>
      </c>
      <c r="BD3" s="16">
        <f>ROUND(SUM(BB3/BC3),0)</f>
        <v>0</v>
      </c>
      <c r="BE3" s="17"/>
      <c r="BF3" s="12">
        <f>IF($BD$3&lt;COLUMNS($BF$3:$BP$3),
    IF(COLUMN()-COLUMN($BF$3)+1&lt;=$BD$3,1,0),
    INT($BD$3/COLUMNS($BF$3:$BP$3)) + IF(COLUMN()-COLUMN($BF$3)+1&lt;=ROUND(MOD($BD$3,COLUMNS($BF$3:$BP$3)),0),1,0)
)</f>
        <v>0</v>
      </c>
      <c r="BG3" s="12">
        <f t="shared" ref="BG3:BP3" si="3">IF($BD$3&lt;COLUMNS($BF$3:$BP$3),
    IF(COLUMN()-COLUMN($BF$3)+1&lt;=$BD$3,1,0),
    INT($BD$3/COLUMNS($BF$3:$BP$3)) + IF(COLUMN()-COLUMN($BF$3)+1&lt;=ROUND(MOD($BD$3,COLUMNS($BF$3:$BP$3)),0),1,0)
)</f>
        <v>0</v>
      </c>
      <c r="BH3" s="12">
        <f t="shared" si="3"/>
        <v>0</v>
      </c>
      <c r="BI3" s="12">
        <f t="shared" si="3"/>
        <v>0</v>
      </c>
      <c r="BJ3" s="12">
        <f t="shared" si="3"/>
        <v>0</v>
      </c>
      <c r="BK3" s="12">
        <f t="shared" si="3"/>
        <v>0</v>
      </c>
      <c r="BL3" s="12">
        <f t="shared" si="3"/>
        <v>0</v>
      </c>
      <c r="BM3" s="12">
        <f t="shared" si="3"/>
        <v>0</v>
      </c>
      <c r="BN3" s="12">
        <f t="shared" si="3"/>
        <v>0</v>
      </c>
      <c r="BO3" s="12">
        <f t="shared" si="3"/>
        <v>0</v>
      </c>
      <c r="BP3" s="12">
        <f t="shared" si="3"/>
        <v>0</v>
      </c>
      <c r="BQ3" s="30">
        <v>1812000</v>
      </c>
      <c r="BR3" s="14">
        <f>SUM(BQ3*D3)</f>
        <v>0</v>
      </c>
      <c r="BS3" s="15">
        <v>6</v>
      </c>
      <c r="BT3" s="84">
        <f>ROUND(SUM(BR3/BS3),0)</f>
        <v>0</v>
      </c>
      <c r="BU3" s="17"/>
      <c r="BV3" s="12">
        <f>IF($BT$3&lt;COLUMNS($BV$3:$CF$3),
    IF(COLUMN()-COLUMN($BV$3)+1&lt;=$BT$3,1,0),
    INT($BT$3/COLUMNS($BV$3:$CF$3)) + IF(COLUMN()-COLUMN($BV$3)+1&lt;=ROUND(MOD($BT$3,COLUMNS($BV$3:$CF$3)),0),1,0)
)</f>
        <v>0</v>
      </c>
      <c r="BW3" s="12">
        <f t="shared" ref="BW3:CF3" si="4">IF($BT$3&lt;COLUMNS($BV$3:$CF$3),
    IF(COLUMN()-COLUMN($BV$3)+1&lt;=$BT$3,1,0),
    INT($BT$3/COLUMNS($BV$3:$CF$3)) + IF(COLUMN()-COLUMN($BV$3)+1&lt;=ROUND(MOD($BT$3,COLUMNS($BV$3:$CF$3)),0),1,0)
)</f>
        <v>0</v>
      </c>
      <c r="BX3" s="12">
        <f t="shared" si="4"/>
        <v>0</v>
      </c>
      <c r="BY3" s="12">
        <f t="shared" si="4"/>
        <v>0</v>
      </c>
      <c r="BZ3" s="12">
        <f t="shared" si="4"/>
        <v>0</v>
      </c>
      <c r="CA3" s="12">
        <f t="shared" si="4"/>
        <v>0</v>
      </c>
      <c r="CB3" s="12">
        <f t="shared" si="4"/>
        <v>0</v>
      </c>
      <c r="CC3" s="12">
        <f t="shared" si="4"/>
        <v>0</v>
      </c>
      <c r="CD3" s="12">
        <f t="shared" si="4"/>
        <v>0</v>
      </c>
      <c r="CE3" s="12">
        <f t="shared" si="4"/>
        <v>0</v>
      </c>
      <c r="CF3" s="18">
        <f t="shared" si="4"/>
        <v>0</v>
      </c>
    </row>
    <row r="4" spans="1:84" s="2" customFormat="1" ht="74.25" customHeight="1" thickBot="1" x14ac:dyDescent="0.3">
      <c r="A4" s="105" t="s">
        <v>29</v>
      </c>
      <c r="B4" s="106"/>
      <c r="C4" s="106"/>
      <c r="D4" s="106"/>
      <c r="E4" s="106"/>
      <c r="F4" s="106"/>
      <c r="G4" s="106"/>
      <c r="H4" s="107" t="e" cm="1">
        <f t="array" ref="H4">SUM(I4:T4/H3)</f>
        <v>#DIV/0!</v>
      </c>
      <c r="I4" s="58"/>
      <c r="J4" s="72"/>
      <c r="K4" s="72"/>
      <c r="L4" s="72"/>
      <c r="M4" s="72"/>
      <c r="N4" s="72"/>
      <c r="O4" s="73"/>
      <c r="P4" s="73"/>
      <c r="Q4" s="73"/>
      <c r="R4" s="73"/>
      <c r="S4" s="73"/>
      <c r="T4" s="74"/>
      <c r="U4" s="25"/>
      <c r="V4" s="19"/>
      <c r="W4" s="20"/>
      <c r="X4" s="107" t="e" cm="1">
        <f t="array" ref="X4">SUM(Y4:AJ4/X3)</f>
        <v>#DIV/0!</v>
      </c>
      <c r="Y4" s="27"/>
      <c r="Z4" s="72"/>
      <c r="AA4" s="72"/>
      <c r="AB4" s="72"/>
      <c r="AC4" s="72"/>
      <c r="AD4" s="72"/>
      <c r="AE4" s="72"/>
      <c r="AF4" s="72"/>
      <c r="AG4" s="72"/>
      <c r="AH4" s="72"/>
      <c r="AI4" s="72"/>
      <c r="AJ4" s="75"/>
      <c r="AK4" s="25"/>
      <c r="AL4" s="19"/>
      <c r="AM4" s="20"/>
      <c r="AN4" s="107" t="e" cm="1">
        <f t="array" ref="AN4">SUM(AO4:AZ4/AN3)</f>
        <v>#DIV/0!</v>
      </c>
      <c r="AO4" s="27"/>
      <c r="AP4" s="72"/>
      <c r="AQ4" s="72"/>
      <c r="AR4" s="72"/>
      <c r="AS4" s="72"/>
      <c r="AT4" s="72"/>
      <c r="AU4" s="72"/>
      <c r="AV4" s="72"/>
      <c r="AW4" s="72"/>
      <c r="AX4" s="72"/>
      <c r="AY4" s="72"/>
      <c r="AZ4" s="75"/>
      <c r="BA4" s="25"/>
      <c r="BB4" s="19"/>
      <c r="BC4" s="20"/>
      <c r="BD4" s="107">
        <v>0</v>
      </c>
      <c r="BE4" s="27"/>
      <c r="BF4" s="72"/>
      <c r="BG4" s="72"/>
      <c r="BH4" s="72"/>
      <c r="BI4" s="72"/>
      <c r="BJ4" s="72"/>
      <c r="BK4" s="72"/>
      <c r="BL4" s="72"/>
      <c r="BM4" s="72"/>
      <c r="BN4" s="72"/>
      <c r="BO4" s="72"/>
      <c r="BP4" s="75"/>
      <c r="BQ4" s="25"/>
      <c r="BR4" s="19"/>
      <c r="BS4" s="20"/>
      <c r="BT4" s="111" t="e" cm="1">
        <f t="array" ref="BT4">SUM(BU4:CF4/BT3)</f>
        <v>#DIV/0!</v>
      </c>
      <c r="BU4" s="27"/>
      <c r="BV4" s="72"/>
      <c r="BW4" s="72"/>
      <c r="BX4" s="72"/>
      <c r="BY4" s="72"/>
      <c r="BZ4" s="72"/>
      <c r="CA4" s="72"/>
      <c r="CB4" s="72"/>
      <c r="CC4" s="72"/>
      <c r="CD4" s="72"/>
      <c r="CE4" s="72"/>
      <c r="CF4" s="75"/>
    </row>
    <row r="5" spans="1:84" ht="30" customHeight="1" thickBot="1" x14ac:dyDescent="0.3">
      <c r="A5" s="105" t="s">
        <v>30</v>
      </c>
      <c r="B5" s="106"/>
      <c r="C5" s="106"/>
      <c r="D5" s="106"/>
      <c r="E5" s="106"/>
      <c r="F5" s="106"/>
      <c r="G5" s="106"/>
      <c r="H5" s="108"/>
      <c r="I5" s="59"/>
      <c r="J5" s="54">
        <f t="shared" ref="J5:O5" si="5">IF(J3=0, 0, SUM(J4/J3))</f>
        <v>0</v>
      </c>
      <c r="K5" s="54">
        <f t="shared" si="5"/>
        <v>0</v>
      </c>
      <c r="L5" s="54">
        <f t="shared" si="5"/>
        <v>0</v>
      </c>
      <c r="M5" s="54">
        <f t="shared" si="5"/>
        <v>0</v>
      </c>
      <c r="N5" s="54">
        <f t="shared" si="5"/>
        <v>0</v>
      </c>
      <c r="O5" s="54">
        <f t="shared" si="5"/>
        <v>0</v>
      </c>
      <c r="P5" s="54">
        <v>0</v>
      </c>
      <c r="Q5" s="54">
        <f t="shared" ref="Q5:T5" si="6">IF(Q3=0, 0, SUM(Q4/Q3))</f>
        <v>0</v>
      </c>
      <c r="R5" s="54">
        <f t="shared" si="6"/>
        <v>0</v>
      </c>
      <c r="S5" s="54">
        <f t="shared" si="6"/>
        <v>0</v>
      </c>
      <c r="T5" s="54">
        <f t="shared" si="6"/>
        <v>0</v>
      </c>
      <c r="U5" s="31"/>
      <c r="V5" s="8"/>
      <c r="W5" s="21"/>
      <c r="X5" s="108"/>
      <c r="Y5" s="28"/>
      <c r="Z5" s="54">
        <f t="shared" ref="Z5:AJ5" si="7">IF(Z3=0, 0, SUM(Z4/Z3))</f>
        <v>0</v>
      </c>
      <c r="AA5" s="54">
        <f t="shared" si="7"/>
        <v>0</v>
      </c>
      <c r="AB5" s="54">
        <f t="shared" si="7"/>
        <v>0</v>
      </c>
      <c r="AC5" s="54">
        <f t="shared" si="7"/>
        <v>0</v>
      </c>
      <c r="AD5" s="54">
        <f t="shared" si="7"/>
        <v>0</v>
      </c>
      <c r="AE5" s="54">
        <f t="shared" si="7"/>
        <v>0</v>
      </c>
      <c r="AF5" s="54">
        <f t="shared" si="7"/>
        <v>0</v>
      </c>
      <c r="AG5" s="54">
        <f t="shared" si="7"/>
        <v>0</v>
      </c>
      <c r="AH5" s="54">
        <f t="shared" si="7"/>
        <v>0</v>
      </c>
      <c r="AI5" s="54">
        <f t="shared" si="7"/>
        <v>0</v>
      </c>
      <c r="AJ5" s="54">
        <f t="shared" si="7"/>
        <v>0</v>
      </c>
      <c r="AK5" s="31"/>
      <c r="AL5" s="8"/>
      <c r="AM5" s="21"/>
      <c r="AN5" s="108"/>
      <c r="AO5" s="28"/>
      <c r="AP5" s="54">
        <f t="shared" ref="AP5:AZ5" si="8">IF(AP3=0, 0, SUM(AP4/AP3))</f>
        <v>0</v>
      </c>
      <c r="AQ5" s="54">
        <f t="shared" si="8"/>
        <v>0</v>
      </c>
      <c r="AR5" s="54">
        <f t="shared" si="8"/>
        <v>0</v>
      </c>
      <c r="AS5" s="54">
        <f t="shared" si="8"/>
        <v>0</v>
      </c>
      <c r="AT5" s="54">
        <f t="shared" si="8"/>
        <v>0</v>
      </c>
      <c r="AU5" s="54">
        <f t="shared" si="8"/>
        <v>0</v>
      </c>
      <c r="AV5" s="54">
        <f t="shared" si="8"/>
        <v>0</v>
      </c>
      <c r="AW5" s="54">
        <f t="shared" si="8"/>
        <v>0</v>
      </c>
      <c r="AX5" s="54">
        <f t="shared" si="8"/>
        <v>0</v>
      </c>
      <c r="AY5" s="54">
        <f t="shared" si="8"/>
        <v>0</v>
      </c>
      <c r="AZ5" s="54">
        <f t="shared" si="8"/>
        <v>0</v>
      </c>
      <c r="BA5" s="26"/>
      <c r="BB5" s="22"/>
      <c r="BC5" s="37"/>
      <c r="BD5" s="108"/>
      <c r="BE5" s="28"/>
      <c r="BF5" s="54">
        <f t="shared" ref="BF5:BP5" si="9">IF(BF3=0, 0, SUM(BF4/BF3))</f>
        <v>0</v>
      </c>
      <c r="BG5" s="54">
        <f t="shared" si="9"/>
        <v>0</v>
      </c>
      <c r="BH5" s="54">
        <f t="shared" si="9"/>
        <v>0</v>
      </c>
      <c r="BI5" s="54">
        <f t="shared" si="9"/>
        <v>0</v>
      </c>
      <c r="BJ5" s="54">
        <f t="shared" si="9"/>
        <v>0</v>
      </c>
      <c r="BK5" s="54">
        <f t="shared" si="9"/>
        <v>0</v>
      </c>
      <c r="BL5" s="54">
        <f t="shared" si="9"/>
        <v>0</v>
      </c>
      <c r="BM5" s="54">
        <f t="shared" si="9"/>
        <v>0</v>
      </c>
      <c r="BN5" s="54">
        <f t="shared" si="9"/>
        <v>0</v>
      </c>
      <c r="BO5" s="54">
        <f t="shared" si="9"/>
        <v>0</v>
      </c>
      <c r="BP5" s="54">
        <f t="shared" si="9"/>
        <v>0</v>
      </c>
      <c r="BQ5" s="31"/>
      <c r="BR5" s="8"/>
      <c r="BS5" s="21"/>
      <c r="BT5" s="112"/>
      <c r="BU5" s="28"/>
      <c r="BV5" s="54">
        <f t="shared" ref="BV5:CF5" si="10">IF(BV3=0, 0, SUM(BV4/BV3))</f>
        <v>0</v>
      </c>
      <c r="BW5" s="54">
        <f t="shared" si="10"/>
        <v>0</v>
      </c>
      <c r="BX5" s="54">
        <f t="shared" si="10"/>
        <v>0</v>
      </c>
      <c r="BY5" s="54">
        <f t="shared" si="10"/>
        <v>0</v>
      </c>
      <c r="BZ5" s="54">
        <f t="shared" si="10"/>
        <v>0</v>
      </c>
      <c r="CA5" s="54">
        <f t="shared" si="10"/>
        <v>0</v>
      </c>
      <c r="CB5" s="54">
        <f t="shared" si="10"/>
        <v>0</v>
      </c>
      <c r="CC5" s="54">
        <f t="shared" si="10"/>
        <v>0</v>
      </c>
      <c r="CD5" s="54">
        <f t="shared" si="10"/>
        <v>0</v>
      </c>
      <c r="CE5" s="54">
        <f t="shared" si="10"/>
        <v>0</v>
      </c>
      <c r="CF5" s="55">
        <f t="shared" si="10"/>
        <v>0</v>
      </c>
    </row>
  </sheetData>
  <sheetProtection algorithmName="SHA-512" hashValue="OYviPaX38WCZ9E8KJwu+8eblu46lrmnrvtuh9Z6J9D7GiDsnTyD0a6xfMyHjfz5bJxET9NhRgGtAxKKCfxykxQ==" saltValue="Bk6uGM0DYxcZz2wy18K3KQ==" spinCount="100000" sheet="1" objects="1" scenarios="1"/>
  <protectedRanges>
    <protectedRange sqref="BV4:CF4" name="Range6"/>
    <protectedRange sqref="BF4:BP4" name="Range5"/>
    <protectedRange sqref="AP4:AZ4" name="Range4"/>
    <protectedRange sqref="Z4:AJ4" name="Range3"/>
    <protectedRange sqref="J4:T4" name="Range2"/>
    <protectedRange sqref="B3" name="Range1"/>
  </protectedRanges>
  <mergeCells count="13">
    <mergeCell ref="AK1:AZ1"/>
    <mergeCell ref="BA1:BP1"/>
    <mergeCell ref="BQ1:CF1"/>
    <mergeCell ref="A1:B2"/>
    <mergeCell ref="E1:T1"/>
    <mergeCell ref="U1:AJ1"/>
    <mergeCell ref="BD4:BD5"/>
    <mergeCell ref="BT4:BT5"/>
    <mergeCell ref="A4:G4"/>
    <mergeCell ref="A5:G5"/>
    <mergeCell ref="H4:H5"/>
    <mergeCell ref="X4:X5"/>
    <mergeCell ref="AN4:AN5"/>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Guidance</vt:lpstr>
      <vt:lpstr>Cost &amp; Volume - Activity</vt:lpstr>
      <vt:lpstr>Capitated - Activity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I'Anson (Brown) Leanne (L&amp;SC ICB)</dc:creator>
  <cp:keywords/>
  <dc:description/>
  <cp:lastModifiedBy>IANSON, Leanne (NHS LANCASHIRE AND SOUTH CUMBRIA ICB -</cp:lastModifiedBy>
  <cp:revision/>
  <dcterms:created xsi:type="dcterms:W3CDTF">2015-06-05T18:17:20Z</dcterms:created>
  <dcterms:modified xsi:type="dcterms:W3CDTF">2025-11-14T15:29:32Z</dcterms:modified>
  <cp:category/>
  <cp:contentStatus/>
</cp:coreProperties>
</file>